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ashboard" sheetId="2" state="visible" r:id="rId4"/>
    <sheet name="Settings" sheetId="3" state="visible" r:id="rId5"/>
    <sheet name="Products" sheetId="4" state="visible" r:id="rId6"/>
    <sheet name="Sales log" sheetId="5" state="visible" r:id="rId7"/>
  </sheets>
  <definedNames>
    <definedName function="false" hidden="false" localSheetId="1" name="_xlnm.Print_Area" vbProcedure="false">Dashboard!$A$1:$J$94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<sst xmlns="http://schemas.openxmlformats.org/spreadsheetml/2006/main" count="179" uniqueCount="150">
  <si>
    <t xml:space="preserve">Digital Product Profit Tracker</t>
  </si>
  <si>
    <t xml:space="preserve">See what you really keep from every digital product, month by month, after fees, refunds and costs.</t>
  </si>
  <si>
    <t xml:space="preserve">Colour key</t>
  </si>
  <si>
    <t xml:space="preserve">Your figures</t>
  </si>
  <si>
    <t xml:space="preserve">Pale yellow cells are where you type. They are the only cells you can change.</t>
  </si>
  <si>
    <t xml:space="preserve">Calculated</t>
  </si>
  <si>
    <t xml:space="preserve">White cells and lavender headings contain formulas and fill in automatically.</t>
  </si>
  <si>
    <t xml:space="preserve">*</t>
  </si>
  <si>
    <t xml:space="preserve">A star in a heading means the column is required for that row to count.</t>
  </si>
  <si>
    <t xml:space="preserve">(optional)</t>
  </si>
  <si>
    <t xml:space="preserve">These columns can be left blank.</t>
  </si>
  <si>
    <t xml:space="preserve">What it does</t>
  </si>
  <si>
    <t xml:space="preserve">Records your sales month by month, works out fees, refunds and costs, and shows your profit for each month, the whole year and each product.</t>
  </si>
  <si>
    <t xml:space="preserve">Handles up to 50 products and 600 sales log rows (see Capacity below).</t>
  </si>
  <si>
    <t xml:space="preserve">What it does not do</t>
  </si>
  <si>
    <t xml:space="preserve">It does not connect to Etsy, Gumroad or any other platform. You type in or paste your own figures.</t>
  </si>
  <si>
    <t xml:space="preserve">It does not convert currencies, work out VAT, sales tax or income tax, or replace proper bookkeeping. All results are estimates.</t>
  </si>
  <si>
    <t xml:space="preserve">Quick start</t>
  </si>
  <si>
    <t xml:space="preserve">1.  Settings: choose the year to show and your currency label.</t>
  </si>
  <si>
    <t xml:space="preserve">2.  Products: add each product with its price and the fees your platform charges.</t>
  </si>
  <si>
    <t xml:space="preserve">3.  Sales log: add a row for each product each month with the units sold.</t>
  </si>
  <si>
    <t xml:space="preserve">4.  Dashboard: check your totals. Everything updates automatically.</t>
  </si>
  <si>
    <t xml:space="preserve">Choosing your currency</t>
  </si>
  <si>
    <t xml:space="preserve">Type a label such as GBP, USD or EUR in Settings. It appears in the dashboard headings.</t>
  </si>
  <si>
    <t xml:space="preserve">Changing the label does not convert any amounts. Enter every figure in the same currency.</t>
  </si>
  <si>
    <t xml:space="preserve">Entering platform fees</t>
  </si>
  <si>
    <t xml:space="preserve">Find the current fees on your platform's own fee page. They change, and differ by country, payment method and account, so the tracker does not fill them in for you.</t>
  </si>
  <si>
    <t xml:space="preserve">Percentage fees: type them as percentages, for example 6.5%. There are two columns, one for the platform's fee and one for payment processing. Enter 0% if one does not apply.</t>
  </si>
  <si>
    <t xml:space="preserve">Fixed fee per order: a set amount charged once for each order or checkout, for example 0.20. Enter 0 if your platform has none.</t>
  </si>
  <si>
    <t xml:space="preserve">Other cost per unit (optional): anything you pay for each copy sold, for example a font licence or a delivery service fee.</t>
  </si>
  <si>
    <t xml:space="preserve">If your platform adds VAT or sales tax on top of your price and pays it for you, enter your price without it.</t>
  </si>
  <si>
    <t xml:space="preserve">Recording sales</t>
  </si>
  <si>
    <t xml:space="preserve">Add one row per product per month. You can also add several rows for the same product in a month, for example one per week. They are all added together.</t>
  </si>
  <si>
    <t xml:space="preserve">Month: any date in that month, for example 01/03/2026. Product: pick from the list. Units sold: how many copies.</t>
  </si>
  <si>
    <t xml:space="preserve">Orders (optional): how many separate orders or checkouts those units came from. The fixed fee is charged once per order. It can't be more than units sold. Leave it blank and the tracker assumes one order per unit, which is usual for digital downloads.</t>
  </si>
  <si>
    <t xml:space="preserve">One order with several different products: count the order on one product's row only and enter 0 orders on the others. That way the fixed fee is only counted once.</t>
  </si>
  <si>
    <t xml:space="preserve">Price per unit (optional): only if you sold at a different price that month, for example in a sale. Leave blank to use the price on the Products sheet.</t>
  </si>
  <si>
    <t xml:space="preserve">Check column: shows a message if a row is missing something and is therefore not being counted.</t>
  </si>
  <si>
    <t xml:space="preserve">Refunds</t>
  </si>
  <si>
    <t xml:space="preserve">Enter the amount you paid back to buyers in the Refunds column. It is taken off your revenue and your profit.</t>
  </si>
  <si>
    <t xml:space="preserve">The tracker assumes the platform keeps the fees it charged on the original sale, which is the cautious option. Platforms handle this differently, so check yours.</t>
  </si>
  <si>
    <t xml:space="preserve">If your platform gave some fees back, enter the refund minus the fees returned to you. The tracker does not recalculate fees for refunds by itself.</t>
  </si>
  <si>
    <t xml:space="preserve">Reading the dashboard</t>
  </si>
  <si>
    <t xml:space="preserve">Revenue after refunds: what buyers paid, minus refunds. Fees and costs: platform fees, payment fees, fixed fees, other costs and ad spend.</t>
  </si>
  <si>
    <t xml:space="preserve">Profit: revenue after refunds minus fees and costs. Profit margin: profit as a percentage of revenue after refunds.</t>
  </si>
  <si>
    <t xml:space="preserve">The chart and monthly table show the year chosen in Settings. The By product table shows each product's results for the same year.</t>
  </si>
  <si>
    <t xml:space="preserve">Removing the example data</t>
  </si>
  <si>
    <t xml:space="preserve">Products sheet: select the yellow cells in the rows that start with Example (columns A to G) and press Delete.</t>
  </si>
  <si>
    <t xml:space="preserve">Sales log sheet: select the yellow cells in the example rows (columns A to G) and press Delete.</t>
  </si>
  <si>
    <t xml:space="preserve">Delete the contents, not the rows. The white formula cells stay in place and work again as soon as you add your own figures.</t>
  </si>
  <si>
    <t xml:space="preserve">Starting a new year</t>
  </si>
  <si>
    <t xml:space="preserve">Keep adding rows to the same Sales log and change the year in Settings. The dashboard only shows the year you choose, so older rows can stay.</t>
  </si>
  <si>
    <t xml:space="preserve">When the Sales log is full, save a copy of the file for your records, then clear the yellow cells in the Sales log and carry on.</t>
  </si>
  <si>
    <t xml:space="preserve">Capacity</t>
  </si>
  <si>
    <t xml:space="preserve">The Sales log has 600 rows. One row is one product's sales for a month (or part of a month), so a row can hold many units and many orders.</t>
  </si>
  <si>
    <t xml:space="preserve">600 rows covers 50 products every month for a year. It is not a limit of 600 sales or 600 orders.</t>
  </si>
  <si>
    <t xml:space="preserve">Need more rows? Choose Review, then Unprotect Sheet (there is no password), and copy the last row down.</t>
  </si>
  <si>
    <t xml:space="preserve">How the numbers are worked out</t>
  </si>
  <si>
    <t xml:space="preserve">Revenue = units sold x price per unit</t>
  </si>
  <si>
    <t xml:space="preserve">Percentage fees = revenue x (platform fee % + processing fee %)</t>
  </si>
  <si>
    <t xml:space="preserve">Fixed fees = orders x fixed fee per order</t>
  </si>
  <si>
    <t xml:space="preserve">Other costs = units sold x other cost per unit</t>
  </si>
  <si>
    <t xml:space="preserve">Profit = revenue - refunds - percentage fees - fixed fees - other costs - ad spend</t>
  </si>
  <si>
    <t xml:space="preserve">Excel, Google Sheets and Numbers</t>
  </si>
  <si>
    <t xml:space="preserve">Built and checked for Microsoft Excel. It uses standard functions (SUMIFS, INDEX, MATCH, IFERROR) that Google Sheets and Apple Numbers also support.</t>
  </si>
  <si>
    <t xml:space="preserve">Google Sheets: upload the file to Google Drive, open it, then choose File, Save as Google Sheets. Sheet protection may not carry over, so take care not to type over white formula cells. The colour key above still applies.</t>
  </si>
  <si>
    <t xml:space="preserve">If the chart looks different in another app, the monthly table below it always has the exact figures.</t>
  </si>
  <si>
    <t xml:space="preserve">Good to know</t>
  </si>
  <si>
    <t xml:space="preserve">Results are estimates based on the figures you enter. They are not financial, tax or legal advice.</t>
  </si>
  <si>
    <t xml:space="preserve">Formula cells are protected so they cannot be overwritten by accident. Review, then Unprotect Sheet removes this. There is no password.</t>
  </si>
  <si>
    <t xml:space="preserve">Licence: for use in your own business. Please do not share, resell or redistribute this spreadsheet.</t>
  </si>
  <si>
    <t xml:space="preserve">Revenue after refunds</t>
  </si>
  <si>
    <t xml:space="preserve">Fees and costs</t>
  </si>
  <si>
    <t xml:space="preserve">Profit</t>
  </si>
  <si>
    <t xml:space="preserve">Profit margin</t>
  </si>
  <si>
    <t xml:space="preserve">Units sold</t>
  </si>
  <si>
    <t xml:space="preserve">buyer payments minus refunds</t>
  </si>
  <si>
    <t xml:space="preserve">fees, costs and ads</t>
  </si>
  <si>
    <t xml:space="preserve">what you keep</t>
  </si>
  <si>
    <t xml:space="preserve">of revenue after refunds</t>
  </si>
  <si>
    <t xml:space="preserve">Revenue and profit by month</t>
  </si>
  <si>
    <t xml:space="preserve">Month by month</t>
  </si>
  <si>
    <t xml:space="preserve">Month</t>
  </si>
  <si>
    <t xml:space="preserve">Units</t>
  </si>
  <si>
    <t xml:space="preserve">Orders</t>
  </si>
  <si>
    <t xml:space="preserve">Revenue</t>
  </si>
  <si>
    <t xml:space="preserve">Fees</t>
  </si>
  <si>
    <t xml:space="preserve">Other costs</t>
  </si>
  <si>
    <t xml:space="preserve">Ad spend</t>
  </si>
  <si>
    <t xml:space="preserve">Margin</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</si>
  <si>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</si>
  <si>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</si>
  <si>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</si>
  <si>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</si>
  <si>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</si>
  <si>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</si>
  <si>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</si>
  <si>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</si>
  <si>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</si>
  <si>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</si>
  <si>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</si>
  <si>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</si>
  <si>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Year total</t>
  </si>
  <si>
    <t xml:space="preserve">Profit = revenue - refunds - fees - other costs - ad spend. Fees include percentage fees and fixed fees per order. Margin is profit as a share of revenue after refunds.</t>
  </si>
  <si>
    <t xml:space="preserve">By product</t>
  </si>
  <si>
    <t xml:space="preserve">Product</t>
  </si>
  <si>
    <t xml:space="preserve">Share of profit</t>
  </si>
  <si>
    <t xml:space="preserve">Share of profit compares each product with the year's total profit. It can go above 100% if another product made a loss.</t>
  </si>
  <si>
    <t xml:space="preserve">Settings</t>
  </si>
  <si>
    <t xml:space="preserve">Choose the year the dashboard shows and the currency label.</t>
  </si>
  <si>
    <t xml:space="preserve">   Calculated cells: do not edit.    *  required.    (optional)  can be left blank.</t>
  </si>
  <si>
    <t xml:space="preserve">Year to show *</t>
  </si>
  <si>
    <t xml:space="preserve">The dashboard shows this year. Older rows in the Sales log stay saved.</t>
  </si>
  <si>
    <t xml:space="preserve">Currency label *</t>
  </si>
  <si>
    <t xml:space="preserve">GBP</t>
  </si>
  <si>
    <t xml:space="preserve">Pick from the list or type your own, for example GBP, USD or EUR. Amounts are not converted.</t>
  </si>
  <si>
    <t xml:space="preserve">Products</t>
  </si>
  <si>
    <t xml:space="preserve">One row per product. Fees are what your platform charges you. Rows starting with Example can be cleared.</t>
  </si>
  <si>
    <t xml:space="preserve">Product name *</t>
  </si>
  <si>
    <t xml:space="preserve">Platform (optional)</t>
  </si>
  <si>
    <t xml:space="preserve">Price *</t>
  </si>
  <si>
    <t xml:space="preserve">Platform fee % *</t>
  </si>
  <si>
    <t xml:space="preserve">Payment processing fee % *</t>
  </si>
  <si>
    <t xml:space="preserve">Fixed fee per order *</t>
  </si>
  <si>
    <t xml:space="preserve">Other cost per unit (optional)</t>
  </si>
  <si>
    <t xml:space="preserve">Fees and costs on a 1 item order</t>
  </si>
  <si>
    <t xml:space="preserve">Profit on a 1 item order</t>
  </si>
  <si>
    <t xml:space="preserve">Example: Weekly planner</t>
  </si>
  <si>
    <t xml:space="preserve">Marketplace</t>
  </si>
  <si>
    <t xml:space="preserve">Example: Habit tracker</t>
  </si>
  <si>
    <t xml:space="preserve">Example: Budget workbook</t>
  </si>
  <si>
    <t xml:space="preserve">Own website</t>
  </si>
  <si>
    <t xml:space="preserve">Type fee percentages with the % sign, for example 6.5%. Example fees are illustrations only, not any platform's real fees.</t>
  </si>
  <si>
    <t xml:space="preserve">The last three columns show one order containing one copy. Real orders are worked out row by row in the Sales log.</t>
  </si>
  <si>
    <t xml:space="preserve">Sales log</t>
  </si>
  <si>
    <t xml:space="preserve">One row per product per month. Pick the product from the list. Rows for Jan to Mar 2026 are examples and can be cleared.</t>
  </si>
  <si>
    <t xml:space="preserve">Month * (any date in the month)</t>
  </si>
  <si>
    <t xml:space="preserve">Product *</t>
  </si>
  <si>
    <t xml:space="preserve">Units sold *</t>
  </si>
  <si>
    <t xml:space="preserve">Orders (optional, blank = 1 per unit)</t>
  </si>
  <si>
    <t xml:space="preserve">Price per unit (optional, blank = product price)</t>
  </si>
  <si>
    <t xml:space="preserve">Ad spend (optional)</t>
  </si>
  <si>
    <t xml:space="preserve">Refunds (optional)</t>
  </si>
  <si>
    <t xml:space="preserve">Check</t>
  </si>
  <si>
    <t xml:space="preserve">Price used</t>
  </si>
  <si>
    <t xml:space="preserve">Orders used</t>
  </si>
  <si>
    <t xml:space="preserve">Percentage fees</t>
  </si>
  <si>
    <t xml:space="preserve">Fixed fees</t>
  </si>
  <si>
    <t xml:space="preserve">Year</t>
  </si>
  <si>
    <t xml:space="preserve">Month no.</t>
  </si>
</sst>
</file>

<file path=xl/styles.xml><?xml version="1.0" encoding="utf-8"?>
<styleSheet xmlns="http://schemas.openxmlformats.org/spreadsheetml/2006/main">
  <numFmts count="7">
    <numFmt numFmtId="164" formatCode="General"/>
    <numFmt numFmtId="165" formatCode="#,##0.00;[RED]\-#,##0.00;\-"/>
    <numFmt numFmtId="166" formatCode="0.0%;[RED]\-0.0%;\-"/>
    <numFmt numFmtId="167" formatCode="#,##0;[RED]\-#,##0;\-"/>
    <numFmt numFmtId="168" formatCode="#,##0"/>
    <numFmt numFmtId="169" formatCode="mmm\ yyyy"/>
    <numFmt numFmtId="170" formatCode="0"/>
  </numFmts>
  <fonts count="24">
    <font>
      <sz val="11"/>
      <color theme="1"/>
      <name val="Calibri"/>
      <family val="2"/>
      <charset val="1"/>
    </font>
    <font>
      <sz val="10"/>
      <name val="Arial"/>
      <family val="0"/>
    </font>
    <font>
      <sz val="10"/>
      <name val="Arial"/>
      <family val="0"/>
    </font>
    <font>
      <sz val="10"/>
      <name val="Arial"/>
      <family val="0"/>
    </font>
    <font>
      <b val="true"/>
      <sz val="22"/>
      <color rgb="FF30245A"/>
      <name val="Arial"/>
      <family val="0"/>
      <charset val="1"/>
    </font>
    <font>
      <sz val="11"/>
      <color rgb="FF5E5A73"/>
      <name val="Arial"/>
      <family val="0"/>
      <charset val="1"/>
    </font>
    <font>
      <b val="true"/>
      <sz val="12"/>
      <color rgb="FF30245A"/>
      <name val="Arial"/>
      <family val="0"/>
      <charset val="1"/>
    </font>
    <font>
      <b val="true"/>
      <sz val="10"/>
      <color rgb="FF30245A"/>
      <name val="Arial"/>
      <family val="0"/>
      <charset val="1"/>
    </font>
    <font>
      <sz val="10"/>
      <color rgb="FF1C1A24"/>
      <name val="Arial"/>
      <family val="0"/>
      <charset val="1"/>
    </font>
    <font>
      <b val="true"/>
      <sz val="20"/>
      <color rgb="FF30245A"/>
      <name val="Arial"/>
      <family val="0"/>
      <charset val="1"/>
    </font>
    <font>
      <sz val="10"/>
      <color rgb="FF5E5A73"/>
      <name val="Arial"/>
      <family val="0"/>
      <charset val="1"/>
    </font>
    <font>
      <b val="true"/>
      <sz val="9"/>
      <color rgb="FF5E5A73"/>
      <name val="Arial"/>
      <family val="0"/>
      <charset val="1"/>
    </font>
    <font>
      <b val="true"/>
      <sz val="17"/>
      <color rgb="FF30245A"/>
      <name val="Arial"/>
      <family val="0"/>
      <charset val="1"/>
    </font>
    <font>
      <b val="true"/>
      <sz val="17"/>
      <color rgb="FF0E5C4D"/>
      <name val="Arial"/>
      <family val="0"/>
      <charset val="1"/>
    </font>
    <font>
      <sz val="8"/>
      <color rgb="FF5E5A73"/>
      <name val="Arial"/>
      <family val="0"/>
      <charset val="1"/>
    </font>
    <font>
      <b val="true"/>
      <sz val="10"/>
      <color rgb="FFFFFFFF"/>
      <name val="Arial"/>
      <family val="0"/>
      <charset val="1"/>
    </font>
    <font>
      <b val="true"/>
      <sz val="11"/>
      <color rgb="FF1C1A24"/>
      <name val="Arial"/>
      <family val="0"/>
      <charset val="1"/>
    </font>
    <font>
      <sz val="11"/>
      <color rgb="FF1C1A24"/>
      <name val="Arial"/>
      <family val="0"/>
      <charset val="1"/>
    </font>
    <font>
      <b val="true"/>
      <sz val="11"/>
      <color rgb="FF30245A"/>
      <name val="Arial"/>
      <family val="0"/>
      <charset val="1"/>
    </font>
    <font>
      <sz val="10"/>
      <color rgb="FF000000"/>
      <name val="Calibri"/>
      <family val="2"/>
    </font>
    <font>
      <b val="true"/>
      <sz val="18"/>
      <color rgb="FF30245A"/>
      <name val="Arial"/>
      <family val="0"/>
      <charset val="1"/>
    </font>
    <font>
      <sz val="9"/>
      <color rgb="FF5E5A73"/>
      <name val="Arial"/>
      <family val="0"/>
      <charset val="1"/>
    </font>
    <font>
      <sz val="11"/>
      <color rgb="FF30245A"/>
      <name val="Arial"/>
      <family val="0"/>
      <charset val="1"/>
    </font>
    <font>
      <sz val="9"/>
      <color rgb="FFB42318"/>
      <name val="Arial"/>
      <family val="0"/>
      <charset val="1"/>
    </font>
  </fonts>
  <fills count="7">
    <fill>
      <patternFill patternType="none"/>
    </fill>
    <fill>
      <patternFill patternType="gray125"/>
    </fill>
    <fill>
      <patternFill patternType="solid">
        <fgColor rgb="FFFFF5D1"/>
        <bgColor rgb="FFFDECEA"/>
      </patternFill>
    </fill>
    <fill>
      <patternFill patternType="solid">
        <fgColor rgb="FFEEE8FF"/>
        <bgColor rgb="FFE6E2F0"/>
      </patternFill>
    </fill>
    <fill>
      <patternFill patternType="solid">
        <fgColor rgb="FFE3F6F1"/>
        <bgColor rgb="FFEEE8FF"/>
      </patternFill>
    </fill>
    <fill>
      <patternFill patternType="solid">
        <fgColor rgb="FF30245A"/>
        <bgColor rgb="FF1C1A24"/>
      </patternFill>
    </fill>
    <fill>
      <patternFill patternType="solid">
        <fgColor rgb="FFFAF8FE"/>
        <bgColor rgb="FFFFFFFF"/>
      </patternFill>
    </fill>
  </fills>
  <borders count="4">
    <border diagonalUp="false" diagonalDown="false">
      <left/>
      <right/>
      <top/>
      <bottom/>
      <diagonal/>
    </border>
    <border diagonalUp="false" diagonalDown="false">
      <left style="thin">
        <color rgb="FFDDD8EA"/>
      </left>
      <right style="thin">
        <color rgb="FFDDD8EA"/>
      </right>
      <top style="thin">
        <color rgb="FFDDD8EA"/>
      </top>
      <bottom style="thin">
        <color rgb="FFDDD8EA"/>
      </bottom>
      <diagonal/>
    </border>
    <border diagonalUp="false" diagonalDown="false">
      <left style="thick">
        <color rgb="FFFFFFFF"/>
      </left>
      <right style="thick">
        <color rgb="FFFFFFFF"/>
      </right>
      <top/>
      <bottom/>
      <diagonal/>
    </border>
    <border diagonalUp="false" diagonalDown="false">
      <left style="thin">
        <color rgb="FFDDD8EA"/>
      </left>
      <right style="thin">
        <color rgb="FFDDD8EA"/>
      </right>
      <top style="medium">
        <color rgb="FF30245A"/>
      </top>
      <bottom style="thin">
        <color rgb="FFDDD8E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1" shrinkToFit="false"/>
      <protection locked="true" hidden="false"/>
    </xf>
    <xf numFmtId="164" fontId="11" fillId="4" borderId="2" xfId="0" applyFont="true" applyBorder="true" applyAlignment="true" applyProtection="false">
      <alignment horizontal="left" vertical="center" textRotation="0" wrapText="false" indent="1" shrinkToFit="false"/>
      <protection locked="true" hidden="false"/>
    </xf>
    <xf numFmtId="165" fontId="12" fillId="3" borderId="2" xfId="0" applyFont="true" applyBorder="true" applyAlignment="true" applyProtection="false">
      <alignment horizontal="left" vertical="center" textRotation="0" wrapText="false" indent="1" shrinkToFit="false"/>
      <protection locked="true" hidden="false"/>
    </xf>
    <xf numFmtId="165" fontId="13" fillId="4" borderId="2" xfId="0" applyFont="true" applyBorder="true" applyAlignment="true" applyProtection="false">
      <alignment horizontal="left" vertical="center" textRotation="0" wrapText="false" indent="1" shrinkToFit="false"/>
      <protection locked="true" hidden="false"/>
    </xf>
    <xf numFmtId="166" fontId="13" fillId="4" borderId="2" xfId="0" applyFont="true" applyBorder="true" applyAlignment="true" applyProtection="false">
      <alignment horizontal="left" vertical="center" textRotation="0" wrapText="false" indent="1" shrinkToFit="false"/>
      <protection locked="true" hidden="false"/>
    </xf>
    <xf numFmtId="167" fontId="12" fillId="3" borderId="2" xfId="0" applyFont="true" applyBorder="true" applyAlignment="true" applyProtection="false">
      <alignment horizontal="left" vertical="center" textRotation="0" wrapText="false" indent="1" shrinkToFit="false"/>
      <protection locked="true" hidden="false"/>
    </xf>
    <xf numFmtId="164" fontId="14" fillId="3" borderId="2" xfId="0" applyFont="true" applyBorder="true" applyAlignment="true" applyProtection="false">
      <alignment horizontal="left" vertical="center" textRotation="0" wrapText="false" indent="1" shrinkToFit="false"/>
      <protection locked="true" hidden="false"/>
    </xf>
    <xf numFmtId="164" fontId="14" fillId="4" borderId="2" xfId="0" applyFont="true" applyBorder="true" applyAlignment="true" applyProtection="false">
      <alignment horizontal="left" vertical="center" textRotation="0" wrapText="false" indent="1" shrinkToFit="false"/>
      <protection locked="true" hidden="false"/>
    </xf>
    <xf numFmtId="164" fontId="15" fillId="5" borderId="1" xfId="0" applyFont="true" applyBorder="true" applyAlignment="true" applyProtection="false">
      <alignment horizontal="left" vertical="bottom" textRotation="0" wrapText="false" indent="0" shrinkToFit="false"/>
      <protection locked="true" hidden="false"/>
    </xf>
    <xf numFmtId="164" fontId="15" fillId="5" borderId="1" xfId="0" applyFont="true" applyBorder="true" applyAlignment="true" applyProtection="false">
      <alignment horizontal="right"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7" fontId="17" fillId="0" borderId="1" xfId="0" applyFont="true" applyBorder="true" applyAlignment="false" applyProtection="false">
      <alignment horizontal="general" vertical="bottom" textRotation="0" wrapText="false" indent="0" shrinkToFit="false"/>
      <protection locked="true" hidden="false"/>
    </xf>
    <xf numFmtId="165" fontId="17" fillId="0" borderId="1" xfId="0" applyFont="true" applyBorder="true" applyAlignment="false" applyProtection="false">
      <alignment horizontal="general" vertical="bottom" textRotation="0" wrapText="false" indent="0" shrinkToFit="false"/>
      <protection locked="true" hidden="false"/>
    </xf>
    <xf numFmtId="166" fontId="17" fillId="0" borderId="1" xfId="0" applyFont="true" applyBorder="true" applyAlignment="false" applyProtection="false">
      <alignment horizontal="general" vertical="bottom" textRotation="0" wrapText="false" indent="0" shrinkToFit="false"/>
      <protection locked="true" hidden="false"/>
    </xf>
    <xf numFmtId="164" fontId="16" fillId="6" borderId="1" xfId="0" applyFont="true" applyBorder="true" applyAlignment="false" applyProtection="false">
      <alignment horizontal="general" vertical="bottom" textRotation="0" wrapText="false" indent="0" shrinkToFit="false"/>
      <protection locked="true" hidden="false"/>
    </xf>
    <xf numFmtId="167" fontId="17" fillId="6" borderId="1" xfId="0" applyFont="true" applyBorder="true" applyAlignment="false" applyProtection="false">
      <alignment horizontal="general" vertical="bottom" textRotation="0" wrapText="false" indent="0" shrinkToFit="false"/>
      <protection locked="true" hidden="false"/>
    </xf>
    <xf numFmtId="165" fontId="17" fillId="6" borderId="1" xfId="0" applyFont="true" applyBorder="true" applyAlignment="false" applyProtection="false">
      <alignment horizontal="general" vertical="bottom" textRotation="0" wrapText="false" indent="0" shrinkToFit="false"/>
      <protection locked="true" hidden="false"/>
    </xf>
    <xf numFmtId="166" fontId="17" fillId="6" borderId="1" xfId="0" applyFont="true" applyBorder="true" applyAlignment="false" applyProtection="false">
      <alignment horizontal="general" vertical="bottom" textRotation="0" wrapText="false" indent="0" shrinkToFit="false"/>
      <protection locked="true" hidden="false"/>
    </xf>
    <xf numFmtId="164" fontId="18" fillId="3" borderId="3" xfId="0" applyFont="true" applyBorder="true" applyAlignment="false" applyProtection="false">
      <alignment horizontal="general" vertical="bottom" textRotation="0" wrapText="false" indent="0" shrinkToFit="false"/>
      <protection locked="true" hidden="false"/>
    </xf>
    <xf numFmtId="167" fontId="18" fillId="3" borderId="3" xfId="0" applyFont="true" applyBorder="true" applyAlignment="false" applyProtection="false">
      <alignment horizontal="general" vertical="bottom" textRotation="0" wrapText="false" indent="0" shrinkToFit="false"/>
      <protection locked="true" hidden="false"/>
    </xf>
    <xf numFmtId="165" fontId="18" fillId="3" borderId="3" xfId="0" applyFont="true" applyBorder="true" applyAlignment="false" applyProtection="false">
      <alignment horizontal="general" vertical="bottom" textRotation="0" wrapText="false" indent="0" shrinkToFit="false"/>
      <protection locked="true" hidden="false"/>
    </xf>
    <xf numFmtId="166" fontId="18" fillId="3" borderId="3"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2" borderId="1" xfId="0" applyFont="true" applyBorder="true" applyAlignment="true" applyProtection="false">
      <alignment horizontal="center" vertical="center" textRotation="0" wrapText="false" indent="0" shrinkToFit="false"/>
      <protection locked="true" hidden="false"/>
    </xf>
    <xf numFmtId="164" fontId="21" fillId="0" borderId="1"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22" fillId="2" borderId="1" xfId="0" applyFont="true" applyBorder="true" applyAlignment="true" applyProtection="true">
      <alignment horizontal="left" vertical="bottom" textRotation="0" wrapText="false" indent="0" shrinkToFit="false"/>
      <protection locked="false" hidden="false"/>
    </xf>
    <xf numFmtId="164" fontId="15" fillId="5" borderId="1" xfId="0" applyFont="true" applyBorder="true" applyAlignment="true" applyProtection="false">
      <alignment horizontal="general" vertical="center" textRotation="0" wrapText="tru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4" fontId="22" fillId="2" borderId="1" xfId="0" applyFont="true" applyBorder="true" applyAlignment="false" applyProtection="true">
      <alignment horizontal="general" vertical="bottom" textRotation="0" wrapText="false" indent="0" shrinkToFit="false"/>
      <protection locked="false" hidden="false"/>
    </xf>
    <xf numFmtId="165" fontId="22" fillId="2" borderId="1" xfId="0" applyFont="true" applyBorder="true" applyAlignment="false" applyProtection="true">
      <alignment horizontal="general" vertical="bottom" textRotation="0" wrapText="false" indent="0" shrinkToFit="false"/>
      <protection locked="false" hidden="false"/>
    </xf>
    <xf numFmtId="166" fontId="22" fillId="2" borderId="1" xfId="0" applyFont="true" applyBorder="true" applyAlignment="false" applyProtection="true">
      <alignment horizontal="general" vertical="bottom" textRotation="0" wrapText="false" indent="0" shrinkToFit="false"/>
      <protection locked="false" hidden="false"/>
    </xf>
    <xf numFmtId="169" fontId="22" fillId="2" borderId="1" xfId="0" applyFont="true" applyBorder="true" applyAlignment="false" applyProtection="true">
      <alignment horizontal="general" vertical="bottom" textRotation="0" wrapText="false" indent="0" shrinkToFit="false"/>
      <protection locked="false" hidden="false"/>
    </xf>
    <xf numFmtId="167" fontId="22" fillId="2" borderId="1" xfId="0" applyFont="true" applyBorder="true" applyAlignment="false" applyProtection="true">
      <alignment horizontal="general" vertical="bottom" textRotation="0" wrapText="false" indent="0" shrinkToFit="false"/>
      <protection locked="false" hidden="false"/>
    </xf>
    <xf numFmtId="164" fontId="23" fillId="0" borderId="1" xfId="0" applyFont="true" applyBorder="true" applyAlignment="false" applyProtection="false">
      <alignment horizontal="general" vertical="bottom" textRotation="0" wrapText="false" indent="0" shrinkToFit="false"/>
      <protection locked="true" hidden="false"/>
    </xf>
    <xf numFmtId="170" fontId="21"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B42318"/>
      </font>
    </dxf>
    <dxf>
      <font>
        <name val="Arial"/>
        <charset val="1"/>
        <family val="0"/>
        <b val="1"/>
        <color rgb="FF0E5C4D"/>
      </font>
    </dxf>
    <dxf>
      <fill>
        <patternFill>
          <bgColor rgb="FFFDECE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5C4D"/>
      <rgbColor rgb="FFD9D9D9"/>
      <rgbColor rgb="FF878787"/>
      <rgbColor rgb="FF9999FF"/>
      <rgbColor rgb="FF993366"/>
      <rgbColor rgb="FFFFF5D1"/>
      <rgbColor rgb="FFE3F6F1"/>
      <rgbColor rgb="FF660066"/>
      <rgbColor rgb="FFFF8080"/>
      <rgbColor rgb="FF0066CC"/>
      <rgbColor rgb="FFC9BCF2"/>
      <rgbColor rgb="FF000080"/>
      <rgbColor rgb="FFFF00FF"/>
      <rgbColor rgb="FFFFFF00"/>
      <rgbColor rgb="FF00FFFF"/>
      <rgbColor rgb="FF800080"/>
      <rgbColor rgb="FF800000"/>
      <rgbColor rgb="FF008080"/>
      <rgbColor rgb="FF0000FF"/>
      <rgbColor rgb="FF00CCFF"/>
      <rgbColor rgb="FFEEE8FF"/>
      <rgbColor rgb="FFE6E2F0"/>
      <rgbColor rgb="FFFDECEA"/>
      <rgbColor rgb="FFFAF8FE"/>
      <rgbColor rgb="FFFF99CC"/>
      <rgbColor rgb="FFCC99FF"/>
      <rgbColor rgb="FFDDD8EA"/>
      <rgbColor rgb="FF3366FF"/>
      <rgbColor rgb="FF42BFA5"/>
      <rgbColor rgb="FF99CC00"/>
      <rgbColor rgb="FFFFCC00"/>
      <rgbColor rgb="FFFF9900"/>
      <rgbColor rgb="FFFF6600"/>
      <rgbColor rgb="FF5E5A73"/>
      <rgbColor rgb="FF969696"/>
      <rgbColor rgb="FF003366"/>
      <rgbColor rgb="FF339966"/>
      <rgbColor rgb="FF003300"/>
      <rgbColor rgb="FF1C1A24"/>
      <rgbColor rgb="FFB42318"/>
      <rgbColor rgb="FF993366"/>
      <rgbColor rgb="FF333399"/>
      <rgbColor rgb="FF3024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Dashboard!D26</c:f>
              <c:strCache>
                <c:ptCount val="1"/>
                <c:pt idx="0">
                  <c:v>Revenue</c:v>
                </c:pt>
              </c:strCache>
            </c:strRef>
          </c:tx>
          <c:spPr>
            <a:solidFill>
              <a:srgbClr val="c9bcf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Dashboard!$A$27:$A$38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Dashboard!$D$27:$D$38</c:f>
              <c:numCache>
                <c:formatCode>#,##0.00;[RED]\-#,##0.00;\-</c:formatCode>
                <c:ptCount val="12"/>
                <c:pt idx="0">
                  <c:v>143</c:v>
                </c:pt>
                <c:pt idx="1">
                  <c:v>182.4</c:v>
                </c:pt>
                <c:pt idx="2">
                  <c:v>256.5</c:v>
                </c:pt>
                <c:pt idx="3">
                  <c:v>0</c:v>
                </c:pt>
                <c:pt idx="4">
                  <c:v>0</c:v>
                </c:pt>
                <c:pt idx="5">
                  <c:v>0</c:v>
                </c:pt>
                <c:pt idx="6">
                  <c:v>0</c:v>
                </c:pt>
                <c:pt idx="7">
                  <c:v>0</c:v>
                </c:pt>
                <c:pt idx="8">
                  <c:v>0</c:v>
                </c:pt>
                <c:pt idx="9">
                  <c:v>0</c:v>
                </c:pt>
                <c:pt idx="10">
                  <c:v>0</c:v>
                </c:pt>
                <c:pt idx="11">
                  <c:v>0</c:v>
                </c:pt>
              </c:numCache>
            </c:numRef>
          </c:val>
        </c:ser>
        <c:ser>
          <c:idx val="1"/>
          <c:order val="1"/>
          <c:tx>
            <c:strRef>
              <c:f>Dashboard!I26</c:f>
              <c:strCache>
                <c:ptCount val="1"/>
                <c:pt idx="0">
                  <c:v>Profit</c:v>
                </c:pt>
              </c:strCache>
            </c:strRef>
          </c:tx>
          <c:spPr>
            <a:solidFill>
              <a:srgbClr val="42bfa5"/>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Dashboard!$A$27:$A$38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Dashboard!$I$27:$I$38</c:f>
              <c:numCache>
                <c:formatCode>#,##0.00;[RED]\-#,##0.00;\-</c:formatCode>
                <c:ptCount val="12"/>
                <c:pt idx="0">
                  <c:v>123.617</c:v>
                </c:pt>
                <c:pt idx="1">
                  <c:v>148.0664</c:v>
                </c:pt>
                <c:pt idx="2">
                  <c:v>215.5395</c:v>
                </c:pt>
                <c:pt idx="3">
                  <c:v>0</c:v>
                </c:pt>
                <c:pt idx="4">
                  <c:v>0</c:v>
                </c:pt>
                <c:pt idx="5">
                  <c:v>0</c:v>
                </c:pt>
                <c:pt idx="6">
                  <c:v>0</c:v>
                </c:pt>
                <c:pt idx="7">
                  <c:v>0</c:v>
                </c:pt>
                <c:pt idx="8">
                  <c:v>0</c:v>
                </c:pt>
                <c:pt idx="9">
                  <c:v>0</c:v>
                </c:pt>
                <c:pt idx="10">
                  <c:v>0</c:v>
                </c:pt>
                <c:pt idx="11">
                  <c:v>0</c:v>
                </c:pt>
              </c:numCache>
            </c:numRef>
          </c:val>
        </c:ser>
        <c:gapWidth val="60"/>
        <c:overlap val="0"/>
        <c:axId val="10256349"/>
        <c:axId val="2293607"/>
      </c:barChart>
      <c:catAx>
        <c:axId val="1025634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93607"/>
        <c:crosses val="autoZero"/>
        <c:auto val="1"/>
        <c:lblAlgn val="ctr"/>
        <c:lblOffset val="100"/>
        <c:noMultiLvlLbl val="0"/>
      </c:catAx>
      <c:valAx>
        <c:axId val="2293607"/>
        <c:scaling>
          <c:orientation val="minMax"/>
        </c:scaling>
        <c:delete val="0"/>
        <c:axPos val="l"/>
        <c:majorGridlines>
          <c:spPr>
            <a:ln w="9360">
              <a:solidFill>
                <a:srgbClr val="e6e2f0"/>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256349"/>
        <c:crosses val="autoZero"/>
        <c:crossBetween val="between"/>
      </c:valAx>
      <c:spPr>
        <a:noFill/>
        <a:ln w="0">
          <a:noFill/>
        </a:ln>
      </c:spPr>
    </c:plotArea>
    <c:legend>
      <c:legendPos val="t"/>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8</xdr:row>
      <xdr:rowOff>0</xdr:rowOff>
    </xdr:from>
    <xdr:to>
      <xdr:col>9</xdr:col>
      <xdr:colOff>704520</xdr:colOff>
      <xdr:row>22</xdr:row>
      <xdr:rowOff>190080</xdr:rowOff>
    </xdr:to>
    <xdr:graphicFrame>
      <xdr:nvGraphicFramePr>
        <xdr:cNvPr id="0" name="Chart 1"/>
        <xdr:cNvGraphicFramePr/>
      </xdr:nvGraphicFramePr>
      <xdr:xfrm>
        <a:off x="0" y="2000160"/>
        <a:ext cx="8034840" cy="28573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8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2"/>
  </cols>
  <sheetData>
    <row r="2" customFormat="false" ht="31.5" hidden="false" customHeight="tru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c r="C6" s="5" t="s">
        <v>4</v>
      </c>
    </row>
    <row r="7" customFormat="false" ht="15" hidden="false" customHeight="false" outlineLevel="0" collapsed="false">
      <c r="B7" s="6" t="s">
        <v>5</v>
      </c>
      <c r="C7" s="5" t="s">
        <v>6</v>
      </c>
    </row>
    <row r="8" customFormat="false" ht="15" hidden="false" customHeight="false" outlineLevel="0" collapsed="false">
      <c r="B8" s="6" t="s">
        <v>7</v>
      </c>
      <c r="C8" s="5" t="s">
        <v>8</v>
      </c>
    </row>
    <row r="9" customFormat="false" ht="15" hidden="false" customHeight="false" outlineLevel="0" collapsed="false">
      <c r="B9" s="6" t="s">
        <v>9</v>
      </c>
      <c r="C9" s="5" t="s">
        <v>10</v>
      </c>
    </row>
    <row r="11" customFormat="false" ht="21.75" hidden="false" customHeight="true" outlineLevel="0" collapsed="false">
      <c r="B11" s="3" t="s">
        <v>11</v>
      </c>
    </row>
    <row r="12" customFormat="false" ht="31.5" hidden="false" customHeight="true" outlineLevel="0" collapsed="false">
      <c r="B12" s="7" t="s">
        <v>12</v>
      </c>
      <c r="C12" s="7"/>
    </row>
    <row r="13" customFormat="false" ht="17.25" hidden="false" customHeight="true" outlineLevel="0" collapsed="false">
      <c r="B13" s="7" t="s">
        <v>13</v>
      </c>
      <c r="C13" s="7"/>
    </row>
    <row r="15" customFormat="false" ht="21.75" hidden="false" customHeight="true" outlineLevel="0" collapsed="false">
      <c r="B15" s="3" t="s">
        <v>14</v>
      </c>
    </row>
    <row r="16" customFormat="false" ht="17.25" hidden="false" customHeight="true" outlineLevel="0" collapsed="false">
      <c r="B16" s="7" t="s">
        <v>15</v>
      </c>
      <c r="C16" s="7"/>
    </row>
    <row r="17" customFormat="false" ht="31.5" hidden="false" customHeight="true" outlineLevel="0" collapsed="false">
      <c r="B17" s="7" t="s">
        <v>16</v>
      </c>
      <c r="C17" s="7"/>
    </row>
    <row r="19" customFormat="false" ht="21.75" hidden="false" customHeight="true" outlineLevel="0" collapsed="false">
      <c r="B19" s="3" t="s">
        <v>17</v>
      </c>
    </row>
    <row r="20" customFormat="false" ht="17.25" hidden="false" customHeight="true" outlineLevel="0" collapsed="false">
      <c r="B20" s="7" t="s">
        <v>18</v>
      </c>
      <c r="C20" s="7"/>
    </row>
    <row r="21" customFormat="false" ht="17.25" hidden="false" customHeight="true" outlineLevel="0" collapsed="false">
      <c r="B21" s="7" t="s">
        <v>19</v>
      </c>
      <c r="C21" s="7"/>
    </row>
    <row r="22" customFormat="false" ht="17.25" hidden="false" customHeight="true" outlineLevel="0" collapsed="false">
      <c r="B22" s="7" t="s">
        <v>20</v>
      </c>
      <c r="C22" s="7"/>
    </row>
    <row r="23" customFormat="false" ht="17.25" hidden="false" customHeight="true" outlineLevel="0" collapsed="false">
      <c r="B23" s="7" t="s">
        <v>21</v>
      </c>
      <c r="C23" s="7"/>
    </row>
    <row r="25" customFormat="false" ht="21.75" hidden="false" customHeight="true" outlineLevel="0" collapsed="false">
      <c r="B25" s="3" t="s">
        <v>22</v>
      </c>
    </row>
    <row r="26" customFormat="false" ht="17.25" hidden="false" customHeight="true" outlineLevel="0" collapsed="false">
      <c r="B26" s="7" t="s">
        <v>23</v>
      </c>
      <c r="C26" s="7"/>
    </row>
    <row r="27" customFormat="false" ht="17.25" hidden="false" customHeight="true" outlineLevel="0" collapsed="false">
      <c r="B27" s="7" t="s">
        <v>24</v>
      </c>
      <c r="C27" s="7"/>
    </row>
    <row r="29" customFormat="false" ht="21.75" hidden="false" customHeight="true" outlineLevel="0" collapsed="false">
      <c r="B29" s="3" t="s">
        <v>25</v>
      </c>
    </row>
    <row r="30" customFormat="false" ht="31.5" hidden="false" customHeight="true" outlineLevel="0" collapsed="false">
      <c r="B30" s="7" t="s">
        <v>26</v>
      </c>
      <c r="C30" s="7"/>
    </row>
    <row r="31" customFormat="false" ht="31.5" hidden="false" customHeight="true" outlineLevel="0" collapsed="false">
      <c r="B31" s="7" t="s">
        <v>27</v>
      </c>
      <c r="C31" s="7"/>
    </row>
    <row r="32" customFormat="false" ht="31.5" hidden="false" customHeight="true" outlineLevel="0" collapsed="false">
      <c r="B32" s="7" t="s">
        <v>28</v>
      </c>
      <c r="C32" s="7"/>
    </row>
    <row r="33" customFormat="false" ht="31.5" hidden="false" customHeight="true" outlineLevel="0" collapsed="false">
      <c r="B33" s="7" t="s">
        <v>29</v>
      </c>
      <c r="C33" s="7"/>
    </row>
    <row r="34" customFormat="false" ht="17.25" hidden="false" customHeight="true" outlineLevel="0" collapsed="false">
      <c r="B34" s="7" t="s">
        <v>30</v>
      </c>
      <c r="C34" s="7"/>
    </row>
    <row r="36" customFormat="false" ht="21.75" hidden="false" customHeight="true" outlineLevel="0" collapsed="false">
      <c r="B36" s="3" t="s">
        <v>31</v>
      </c>
    </row>
    <row r="37" customFormat="false" ht="31.5" hidden="false" customHeight="true" outlineLevel="0" collapsed="false">
      <c r="B37" s="7" t="s">
        <v>32</v>
      </c>
      <c r="C37" s="7"/>
    </row>
    <row r="38" customFormat="false" ht="17.25" hidden="false" customHeight="true" outlineLevel="0" collapsed="false">
      <c r="B38" s="7" t="s">
        <v>33</v>
      </c>
      <c r="C38" s="7"/>
    </row>
    <row r="39" customFormat="false" ht="46.5" hidden="false" customHeight="true" outlineLevel="0" collapsed="false">
      <c r="B39" s="7" t="s">
        <v>34</v>
      </c>
      <c r="C39" s="7"/>
    </row>
    <row r="40" customFormat="false" ht="31.5" hidden="false" customHeight="true" outlineLevel="0" collapsed="false">
      <c r="B40" s="7" t="s">
        <v>35</v>
      </c>
      <c r="C40" s="7"/>
    </row>
    <row r="41" customFormat="false" ht="31.5" hidden="false" customHeight="true" outlineLevel="0" collapsed="false">
      <c r="B41" s="7" t="s">
        <v>36</v>
      </c>
      <c r="C41" s="7"/>
    </row>
    <row r="42" customFormat="false" ht="17.25" hidden="false" customHeight="true" outlineLevel="0" collapsed="false">
      <c r="B42" s="7" t="s">
        <v>37</v>
      </c>
      <c r="C42" s="7"/>
    </row>
    <row r="44" customFormat="false" ht="21.75" hidden="false" customHeight="true" outlineLevel="0" collapsed="false">
      <c r="B44" s="3" t="s">
        <v>38</v>
      </c>
    </row>
    <row r="45" customFormat="false" ht="17.25" hidden="false" customHeight="true" outlineLevel="0" collapsed="false">
      <c r="B45" s="7" t="s">
        <v>39</v>
      </c>
      <c r="C45" s="7"/>
    </row>
    <row r="46" customFormat="false" ht="31.5" hidden="false" customHeight="true" outlineLevel="0" collapsed="false">
      <c r="B46" s="7" t="s">
        <v>40</v>
      </c>
      <c r="C46" s="7"/>
    </row>
    <row r="47" customFormat="false" ht="31.5" hidden="false" customHeight="true" outlineLevel="0" collapsed="false">
      <c r="B47" s="7" t="s">
        <v>41</v>
      </c>
      <c r="C47" s="7"/>
    </row>
    <row r="49" customFormat="false" ht="21.75" hidden="false" customHeight="true" outlineLevel="0" collapsed="false">
      <c r="B49" s="3" t="s">
        <v>42</v>
      </c>
    </row>
    <row r="50" customFormat="false" ht="31.5" hidden="false" customHeight="true" outlineLevel="0" collapsed="false">
      <c r="B50" s="7" t="s">
        <v>43</v>
      </c>
      <c r="C50" s="7"/>
    </row>
    <row r="51" customFormat="false" ht="17.25" hidden="false" customHeight="true" outlineLevel="0" collapsed="false">
      <c r="B51" s="7" t="s">
        <v>44</v>
      </c>
      <c r="C51" s="7"/>
    </row>
    <row r="52" customFormat="false" ht="31.5" hidden="false" customHeight="true" outlineLevel="0" collapsed="false">
      <c r="B52" s="7" t="s">
        <v>45</v>
      </c>
      <c r="C52" s="7"/>
    </row>
    <row r="54" customFormat="false" ht="21.75" hidden="false" customHeight="true" outlineLevel="0" collapsed="false">
      <c r="B54" s="3" t="s">
        <v>46</v>
      </c>
    </row>
    <row r="55" customFormat="false" ht="17.25" hidden="false" customHeight="true" outlineLevel="0" collapsed="false">
      <c r="B55" s="7" t="s">
        <v>47</v>
      </c>
      <c r="C55" s="7"/>
    </row>
    <row r="56" customFormat="false" ht="17.25" hidden="false" customHeight="true" outlineLevel="0" collapsed="false">
      <c r="B56" s="7" t="s">
        <v>48</v>
      </c>
      <c r="C56" s="7"/>
    </row>
    <row r="57" customFormat="false" ht="31.5" hidden="false" customHeight="true" outlineLevel="0" collapsed="false">
      <c r="B57" s="7" t="s">
        <v>49</v>
      </c>
      <c r="C57" s="7"/>
    </row>
    <row r="59" customFormat="false" ht="21.75" hidden="false" customHeight="true" outlineLevel="0" collapsed="false">
      <c r="B59" s="3" t="s">
        <v>50</v>
      </c>
    </row>
    <row r="60" customFormat="false" ht="31.5" hidden="false" customHeight="true" outlineLevel="0" collapsed="false">
      <c r="B60" s="7" t="s">
        <v>51</v>
      </c>
      <c r="C60" s="7"/>
    </row>
    <row r="61" customFormat="false" ht="31.5" hidden="false" customHeight="true" outlineLevel="0" collapsed="false">
      <c r="B61" s="7" t="s">
        <v>52</v>
      </c>
      <c r="C61" s="7"/>
    </row>
    <row r="63" customFormat="false" ht="21.75" hidden="false" customHeight="true" outlineLevel="0" collapsed="false">
      <c r="B63" s="3" t="s">
        <v>53</v>
      </c>
    </row>
    <row r="64" customFormat="false" ht="31.5" hidden="false" customHeight="true" outlineLevel="0" collapsed="false">
      <c r="B64" s="7" t="s">
        <v>54</v>
      </c>
      <c r="C64" s="7"/>
    </row>
    <row r="65" customFormat="false" ht="17.25" hidden="false" customHeight="true" outlineLevel="0" collapsed="false">
      <c r="B65" s="7" t="s">
        <v>55</v>
      </c>
      <c r="C65" s="7"/>
    </row>
    <row r="66" customFormat="false" ht="17.25" hidden="false" customHeight="true" outlineLevel="0" collapsed="false">
      <c r="B66" s="7" t="s">
        <v>56</v>
      </c>
      <c r="C66" s="7"/>
    </row>
    <row r="68" customFormat="false" ht="21.75" hidden="false" customHeight="true" outlineLevel="0" collapsed="false">
      <c r="B68" s="3" t="s">
        <v>57</v>
      </c>
    </row>
    <row r="69" customFormat="false" ht="17.25" hidden="false" customHeight="true" outlineLevel="0" collapsed="false">
      <c r="B69" s="7" t="s">
        <v>58</v>
      </c>
      <c r="C69" s="7"/>
    </row>
    <row r="70" customFormat="false" ht="17.25" hidden="false" customHeight="true" outlineLevel="0" collapsed="false">
      <c r="B70" s="7" t="s">
        <v>59</v>
      </c>
      <c r="C70" s="7"/>
    </row>
    <row r="71" customFormat="false" ht="17.25" hidden="false" customHeight="true" outlineLevel="0" collapsed="false">
      <c r="B71" s="7" t="s">
        <v>60</v>
      </c>
      <c r="C71" s="7"/>
    </row>
    <row r="72" customFormat="false" ht="17.25" hidden="false" customHeight="true" outlineLevel="0" collapsed="false">
      <c r="B72" s="7" t="s">
        <v>61</v>
      </c>
      <c r="C72" s="7"/>
    </row>
    <row r="73" customFormat="false" ht="17.25" hidden="false" customHeight="true" outlineLevel="0" collapsed="false">
      <c r="B73" s="7" t="s">
        <v>62</v>
      </c>
      <c r="C73" s="7"/>
    </row>
    <row r="75" customFormat="false" ht="21.75" hidden="false" customHeight="true" outlineLevel="0" collapsed="false">
      <c r="B75" s="3" t="s">
        <v>63</v>
      </c>
    </row>
    <row r="76" customFormat="false" ht="31.5" hidden="false" customHeight="true" outlineLevel="0" collapsed="false">
      <c r="B76" s="7" t="s">
        <v>64</v>
      </c>
      <c r="C76" s="7"/>
    </row>
    <row r="77" customFormat="false" ht="31.5" hidden="false" customHeight="true" outlineLevel="0" collapsed="false">
      <c r="B77" s="7" t="s">
        <v>65</v>
      </c>
      <c r="C77" s="7"/>
    </row>
    <row r="78" customFormat="false" ht="17.25" hidden="false" customHeight="true" outlineLevel="0" collapsed="false">
      <c r="B78" s="7" t="s">
        <v>66</v>
      </c>
      <c r="C78" s="7"/>
    </row>
    <row r="80" customFormat="false" ht="21.75" hidden="false" customHeight="true" outlineLevel="0" collapsed="false">
      <c r="B80" s="3" t="s">
        <v>67</v>
      </c>
    </row>
    <row r="81" customFormat="false" ht="17.25" hidden="false" customHeight="true" outlineLevel="0" collapsed="false">
      <c r="B81" s="7" t="s">
        <v>68</v>
      </c>
      <c r="C81" s="7"/>
    </row>
    <row r="82" customFormat="false" ht="31.5" hidden="false" customHeight="true" outlineLevel="0" collapsed="false">
      <c r="B82" s="7" t="s">
        <v>69</v>
      </c>
      <c r="C82" s="7"/>
    </row>
    <row r="83" customFormat="false" ht="17.25" hidden="false" customHeight="true" outlineLevel="0" collapsed="false">
      <c r="B83" s="7" t="s">
        <v>70</v>
      </c>
      <c r="C83" s="7"/>
    </row>
  </sheetData>
  <sheetProtection sheet="true" formatCells="false" formatColumns="false" formatRows="false"/>
  <mergeCells count="46">
    <mergeCell ref="B12:C12"/>
    <mergeCell ref="B13:C13"/>
    <mergeCell ref="B16:C16"/>
    <mergeCell ref="B17:C17"/>
    <mergeCell ref="B20:C20"/>
    <mergeCell ref="B21:C21"/>
    <mergeCell ref="B22:C22"/>
    <mergeCell ref="B23:C23"/>
    <mergeCell ref="B26:C26"/>
    <mergeCell ref="B27:C27"/>
    <mergeCell ref="B30:C30"/>
    <mergeCell ref="B31:C31"/>
    <mergeCell ref="B32:C32"/>
    <mergeCell ref="B33:C33"/>
    <mergeCell ref="B34:C34"/>
    <mergeCell ref="B37:C37"/>
    <mergeCell ref="B38:C38"/>
    <mergeCell ref="B39:C39"/>
    <mergeCell ref="B40:C40"/>
    <mergeCell ref="B41:C41"/>
    <mergeCell ref="B42:C42"/>
    <mergeCell ref="B45:C45"/>
    <mergeCell ref="B46:C46"/>
    <mergeCell ref="B47:C47"/>
    <mergeCell ref="B50:C50"/>
    <mergeCell ref="B51:C51"/>
    <mergeCell ref="B52:C52"/>
    <mergeCell ref="B55:C55"/>
    <mergeCell ref="B56:C56"/>
    <mergeCell ref="B57:C57"/>
    <mergeCell ref="B60:C60"/>
    <mergeCell ref="B61:C61"/>
    <mergeCell ref="B64:C64"/>
    <mergeCell ref="B65:C65"/>
    <mergeCell ref="B66:C66"/>
    <mergeCell ref="B69:C69"/>
    <mergeCell ref="B70:C70"/>
    <mergeCell ref="B71:C71"/>
    <mergeCell ref="B72:C72"/>
    <mergeCell ref="B73:C73"/>
    <mergeCell ref="B76:C76"/>
    <mergeCell ref="B77:C77"/>
    <mergeCell ref="B78:C78"/>
    <mergeCell ref="B81:C81"/>
    <mergeCell ref="B82:C82"/>
    <mergeCell ref="B83:C83"/>
  </mergeCell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9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3" min="2" style="0" width="9"/>
    <col collapsed="false" customWidth="true" hidden="false" outlineLevel="0" max="4" min="4" style="0" width="13"/>
    <col collapsed="false" customWidth="true" hidden="false" outlineLevel="0" max="8" min="5" style="0" width="12"/>
    <col collapsed="false" customWidth="true" hidden="false" outlineLevel="0" max="9" min="9" style="0" width="13"/>
    <col collapsed="false" customWidth="true" hidden="false" outlineLevel="0" max="10" min="10" style="0" width="10"/>
  </cols>
  <sheetData>
    <row r="1" customFormat="false" ht="30" hidden="false" customHeight="true" outlineLevel="0" collapsed="false">
      <c r="A1" s="8" t="str">
        <f aca="false">"Dashboard "&amp;Settings!$B$5</f>
        <v>Dashboard 2026</v>
      </c>
    </row>
    <row r="2" customFormat="false" ht="15" hidden="false" customHeight="false" outlineLevel="0" collapsed="false">
      <c r="A2" s="9" t="str">
        <f aca="false">"All amounts in "&amp;Settings!$B$6&amp;". Change the year in Settings. Estimates only, before tax."</f>
        <v>All amounts in GBP. Change the year in Settings. Estimates only, before tax.</v>
      </c>
    </row>
    <row r="4" customFormat="false" ht="19.5" hidden="false" customHeight="true" outlineLevel="0" collapsed="false">
      <c r="A4" s="10" t="s">
        <v>71</v>
      </c>
      <c r="B4" s="10"/>
      <c r="C4" s="10" t="s">
        <v>72</v>
      </c>
      <c r="D4" s="10"/>
      <c r="E4" s="11" t="s">
        <v>73</v>
      </c>
      <c r="F4" s="11"/>
      <c r="G4" s="11" t="s">
        <v>74</v>
      </c>
      <c r="H4" s="11"/>
      <c r="I4" s="10" t="s">
        <v>75</v>
      </c>
      <c r="J4" s="10"/>
    </row>
    <row r="5" customFormat="false" ht="30" hidden="false" customHeight="true" outlineLevel="0" collapsed="false">
      <c r="A5" s="12" t="n">
        <f aca="false">D39-E39</f>
        <v>577.4</v>
      </c>
      <c r="B5" s="12"/>
      <c r="C5" s="12" t="n">
        <f aca="false">F39+G39+H39</f>
        <v>90.1771</v>
      </c>
      <c r="D5" s="12"/>
      <c r="E5" s="13" t="n">
        <f aca="false">I39</f>
        <v>487.2229</v>
      </c>
      <c r="F5" s="13"/>
      <c r="G5" s="14" t="n">
        <f aca="false">IF(D39-E39=0,"",I39/(D39-E39))</f>
        <v>0.843822133702806</v>
      </c>
      <c r="H5" s="14"/>
      <c r="I5" s="15" t="n">
        <f aca="false">B39</f>
        <v>129</v>
      </c>
      <c r="J5" s="15"/>
    </row>
    <row r="6" customFormat="false" ht="18" hidden="false" customHeight="true" outlineLevel="0" collapsed="false">
      <c r="A6" s="16" t="s">
        <v>76</v>
      </c>
      <c r="B6" s="16"/>
      <c r="C6" s="16" t="s">
        <v>77</v>
      </c>
      <c r="D6" s="16"/>
      <c r="E6" s="17" t="s">
        <v>78</v>
      </c>
      <c r="F6" s="17"/>
      <c r="G6" s="17" t="s">
        <v>79</v>
      </c>
      <c r="H6" s="17"/>
      <c r="I6" s="16" t="str">
        <f aca="false">TEXT(C39,"#,##0")&amp;" orders"</f>
        <v>125 orders</v>
      </c>
      <c r="J6" s="16"/>
    </row>
    <row r="8" customFormat="false" ht="15" hidden="false" customHeight="false" outlineLevel="0" collapsed="false">
      <c r="A8" s="3" t="s">
        <v>80</v>
      </c>
    </row>
    <row r="25" customFormat="false" ht="15" hidden="false" customHeight="false" outlineLevel="0" collapsed="false">
      <c r="A25" s="3" t="s">
        <v>81</v>
      </c>
    </row>
    <row r="26" customFormat="false" ht="15" hidden="false" customHeight="false" outlineLevel="0" collapsed="false">
      <c r="A26" s="18" t="s">
        <v>82</v>
      </c>
      <c r="B26" s="19" t="s">
        <v>83</v>
      </c>
      <c r="C26" s="19" t="s">
        <v>84</v>
      </c>
      <c r="D26" s="19" t="s">
        <v>85</v>
      </c>
      <c r="E26" s="19" t="s">
        <v>38</v>
      </c>
      <c r="F26" s="19" t="s">
        <v>86</v>
      </c>
      <c r="G26" s="19" t="s">
        <v>87</v>
      </c>
      <c r="H26" s="19" t="s">
        <v>88</v>
      </c>
      <c r="I26" s="19" t="s">
        <v>73</v>
      </c>
      <c r="J26" s="19" t="s">
        <v>89</v>
      </c>
    </row>
    <row r="27" customFormat="false" ht="15" hidden="false" customHeight="false" outlineLevel="0" collapsed="false">
      <c r="A27" s="20" t="s">
        <v>90</v>
      </c>
      <c r="B27" s="21" t="n">
        <f aca="false">SUMIFS('Sales log'!$C$6:$C$605,'Sales log'!$P$6:$P$605,Settings!$B$5,'Sales log'!$Q$6:$Q$605,1)</f>
        <v>32</v>
      </c>
      <c r="C27" s="21" t="n">
        <f aca="false">SUMIFS('Sales log'!$K$6:$K$605,'Sales log'!$P$6:$P$605,Settings!$B$5,'Sales log'!$Q$6:$Q$605,1)</f>
        <v>32</v>
      </c>
      <c r="D27" s="22" t="n">
        <f aca="false">SUMIFS('Sales log'!$J$6:$J$605,'Sales log'!$P$6:$P$605,Settings!$B$5,'Sales log'!$Q$6:$Q$605,1)</f>
        <v>143</v>
      </c>
      <c r="E27" s="22" t="n">
        <f aca="false">SUMIFS('Sales log'!$G$6:$G$605,'Sales log'!$P$6:$P$605,Settings!$B$5,'Sales log'!$Q$6:$Q$605,1)</f>
        <v>0</v>
      </c>
      <c r="F27" s="22" t="n">
        <f aca="false">SUMIFS('Sales log'!$L$6:$L$605,'Sales log'!$P$6:$P$605,Settings!$B$5,'Sales log'!$Q$6:$Q$605,1)+SUMIFS('Sales log'!$M$6:$M$605,'Sales log'!$P$6:$P$605,Settings!$B$5,'Sales log'!$Q$6:$Q$605,1)</f>
        <v>18.983</v>
      </c>
      <c r="G27" s="22" t="n">
        <f aca="false">SUMIFS('Sales log'!$N$6:$N$605,'Sales log'!$P$6:$P$605,Settings!$B$5,'Sales log'!$Q$6:$Q$605,1)</f>
        <v>0.4</v>
      </c>
      <c r="H27" s="22" t="n">
        <f aca="false">SUMIFS('Sales log'!$F$6:$F$605,'Sales log'!$P$6:$P$605,Settings!$B$5,'Sales log'!$Q$6:$Q$605,1)</f>
        <v>0</v>
      </c>
      <c r="I27" s="22" t="n">
        <f aca="false">SUMIFS('Sales log'!$O$6:$O$605,'Sales log'!$P$6:$P$605,Settings!$B$5,'Sales log'!$Q$6:$Q$605,1)</f>
        <v>123.617</v>
      </c>
      <c r="J27" s="23" t="n">
        <f aca="false">IF(D27-E27=0,"",I27/(D27-E27))</f>
        <v>0.864454545454546</v>
      </c>
    </row>
    <row r="28" customFormat="false" ht="15" hidden="false" customHeight="false" outlineLevel="0" collapsed="false">
      <c r="A28" s="24" t="s">
        <v>91</v>
      </c>
      <c r="B28" s="25" t="n">
        <f aca="false">SUMIFS('Sales log'!$C$6:$C$605,'Sales log'!$P$6:$P$605,Settings!$B$5,'Sales log'!$Q$6:$Q$605,2)</f>
        <v>42</v>
      </c>
      <c r="C28" s="25" t="n">
        <f aca="false">SUMIFS('Sales log'!$K$6:$K$605,'Sales log'!$P$6:$P$605,Settings!$B$5,'Sales log'!$Q$6:$Q$605,2)</f>
        <v>40</v>
      </c>
      <c r="D28" s="26" t="n">
        <f aca="false">SUMIFS('Sales log'!$J$6:$J$605,'Sales log'!$P$6:$P$605,Settings!$B$5,'Sales log'!$Q$6:$Q$605,2)</f>
        <v>182.4</v>
      </c>
      <c r="E28" s="26" t="n">
        <f aca="false">SUMIFS('Sales log'!$G$6:$G$605,'Sales log'!$P$6:$P$605,Settings!$B$5,'Sales log'!$Q$6:$Q$605,2)</f>
        <v>4.5</v>
      </c>
      <c r="F28" s="26" t="n">
        <f aca="false">SUMIFS('Sales log'!$L$6:$L$605,'Sales log'!$P$6:$P$605,Settings!$B$5,'Sales log'!$Q$6:$Q$605,2)+SUMIFS('Sales log'!$M$6:$M$605,'Sales log'!$P$6:$P$605,Settings!$B$5,'Sales log'!$Q$6:$Q$605,2)</f>
        <v>24.2336</v>
      </c>
      <c r="G28" s="26" t="n">
        <f aca="false">SUMIFS('Sales log'!$N$6:$N$605,'Sales log'!$P$6:$P$605,Settings!$B$5,'Sales log'!$Q$6:$Q$605,2)</f>
        <v>0.6</v>
      </c>
      <c r="H28" s="26" t="n">
        <f aca="false">SUMIFS('Sales log'!$F$6:$F$605,'Sales log'!$P$6:$P$605,Settings!$B$5,'Sales log'!$Q$6:$Q$605,2)</f>
        <v>5</v>
      </c>
      <c r="I28" s="26" t="n">
        <f aca="false">SUMIFS('Sales log'!$O$6:$O$605,'Sales log'!$P$6:$P$605,Settings!$B$5,'Sales log'!$Q$6:$Q$605,2)</f>
        <v>148.0664</v>
      </c>
      <c r="J28" s="27" t="n">
        <f aca="false">IF(D28-E28=0,"",I28/(D28-E28))</f>
        <v>0.832301292861158</v>
      </c>
    </row>
    <row r="29" customFormat="false" ht="15" hidden="false" customHeight="false" outlineLevel="0" collapsed="false">
      <c r="A29" s="20" t="s">
        <v>92</v>
      </c>
      <c r="B29" s="21" t="n">
        <f aca="false">SUMIFS('Sales log'!$C$6:$C$605,'Sales log'!$P$6:$P$605,Settings!$B$5,'Sales log'!$Q$6:$Q$605,3)</f>
        <v>55</v>
      </c>
      <c r="C29" s="21" t="n">
        <f aca="false">SUMIFS('Sales log'!$K$6:$K$605,'Sales log'!$P$6:$P$605,Settings!$B$5,'Sales log'!$Q$6:$Q$605,3)</f>
        <v>53</v>
      </c>
      <c r="D29" s="22" t="n">
        <f aca="false">SUMIFS('Sales log'!$J$6:$J$605,'Sales log'!$P$6:$P$605,Settings!$B$5,'Sales log'!$Q$6:$Q$605,3)</f>
        <v>256.5</v>
      </c>
      <c r="E29" s="22" t="n">
        <f aca="false">SUMIFS('Sales log'!$G$6:$G$605,'Sales log'!$P$6:$P$605,Settings!$B$5,'Sales log'!$Q$6:$Q$605,3)</f>
        <v>0</v>
      </c>
      <c r="F29" s="22" t="n">
        <f aca="false">SUMIFS('Sales log'!$L$6:$L$605,'Sales log'!$P$6:$P$605,Settings!$B$5,'Sales log'!$Q$6:$Q$605,3)+SUMIFS('Sales log'!$M$6:$M$605,'Sales log'!$P$6:$P$605,Settings!$B$5,'Sales log'!$Q$6:$Q$605,3)</f>
        <v>32.0605</v>
      </c>
      <c r="G29" s="22" t="n">
        <f aca="false">SUMIFS('Sales log'!$N$6:$N$605,'Sales log'!$P$6:$P$605,Settings!$B$5,'Sales log'!$Q$6:$Q$605,3)</f>
        <v>0.9</v>
      </c>
      <c r="H29" s="22" t="n">
        <f aca="false">SUMIFS('Sales log'!$F$6:$F$605,'Sales log'!$P$6:$P$605,Settings!$B$5,'Sales log'!$Q$6:$Q$605,3)</f>
        <v>8</v>
      </c>
      <c r="I29" s="22" t="n">
        <f aca="false">SUMIFS('Sales log'!$O$6:$O$605,'Sales log'!$P$6:$P$605,Settings!$B$5,'Sales log'!$Q$6:$Q$605,3)</f>
        <v>215.5395</v>
      </c>
      <c r="J29" s="23" t="n">
        <f aca="false">IF(D29-E29=0,"",I29/(D29-E29))</f>
        <v>0.840309941520468</v>
      </c>
    </row>
    <row r="30" customFormat="false" ht="15" hidden="false" customHeight="false" outlineLevel="0" collapsed="false">
      <c r="A30" s="24" t="s">
        <v>93</v>
      </c>
      <c r="B30" s="25" t="n">
        <f aca="false">SUMIFS('Sales log'!$C$6:$C$605,'Sales log'!$P$6:$P$605,Settings!$B$5,'Sales log'!$Q$6:$Q$605,4)</f>
        <v>0</v>
      </c>
      <c r="C30" s="25" t="n">
        <f aca="false">SUMIFS('Sales log'!$K$6:$K$605,'Sales log'!$P$6:$P$605,Settings!$B$5,'Sales log'!$Q$6:$Q$605,4)</f>
        <v>0</v>
      </c>
      <c r="D30" s="26" t="n">
        <f aca="false">SUMIFS('Sales log'!$J$6:$J$605,'Sales log'!$P$6:$P$605,Settings!$B$5,'Sales log'!$Q$6:$Q$605,4)</f>
        <v>0</v>
      </c>
      <c r="E30" s="26" t="n">
        <f aca="false">SUMIFS('Sales log'!$G$6:$G$605,'Sales log'!$P$6:$P$605,Settings!$B$5,'Sales log'!$Q$6:$Q$605,4)</f>
        <v>0</v>
      </c>
      <c r="F30" s="26" t="n">
        <f aca="false">SUMIFS('Sales log'!$L$6:$L$605,'Sales log'!$P$6:$P$605,Settings!$B$5,'Sales log'!$Q$6:$Q$605,4)+SUMIFS('Sales log'!$M$6:$M$605,'Sales log'!$P$6:$P$605,Settings!$B$5,'Sales log'!$Q$6:$Q$605,4)</f>
        <v>0</v>
      </c>
      <c r="G30" s="26" t="n">
        <f aca="false">SUMIFS('Sales log'!$N$6:$N$605,'Sales log'!$P$6:$P$605,Settings!$B$5,'Sales log'!$Q$6:$Q$605,4)</f>
        <v>0</v>
      </c>
      <c r="H30" s="26" t="n">
        <f aca="false">SUMIFS('Sales log'!$F$6:$F$605,'Sales log'!$P$6:$P$605,Settings!$B$5,'Sales log'!$Q$6:$Q$605,4)</f>
        <v>0</v>
      </c>
      <c r="I30" s="26" t="n">
        <f aca="false">SUMIFS('Sales log'!$O$6:$O$605,'Sales log'!$P$6:$P$605,Settings!$B$5,'Sales log'!$Q$6:$Q$605,4)</f>
        <v>0</v>
      </c>
      <c r="J30" s="27" t="str">
        <f aca="false">IF(D30-E30=0,"",I30/(D30-E30))</f>
        <v/>
      </c>
    </row>
    <row r="31" customFormat="false" ht="15" hidden="false" customHeight="false" outlineLevel="0" collapsed="false">
      <c r="A31" s="20" t="s">
        <v>94</v>
      </c>
      <c r="B31" s="21" t="n">
        <f aca="false">SUMIFS('Sales log'!$C$6:$C$605,'Sales log'!$P$6:$P$605,Settings!$B$5,'Sales log'!$Q$6:$Q$605,5)</f>
        <v>0</v>
      </c>
      <c r="C31" s="21" t="n">
        <f aca="false">SUMIFS('Sales log'!$K$6:$K$605,'Sales log'!$P$6:$P$605,Settings!$B$5,'Sales log'!$Q$6:$Q$605,5)</f>
        <v>0</v>
      </c>
      <c r="D31" s="22" t="n">
        <f aca="false">SUMIFS('Sales log'!$J$6:$J$605,'Sales log'!$P$6:$P$605,Settings!$B$5,'Sales log'!$Q$6:$Q$605,5)</f>
        <v>0</v>
      </c>
      <c r="E31" s="22" t="n">
        <f aca="false">SUMIFS('Sales log'!$G$6:$G$605,'Sales log'!$P$6:$P$605,Settings!$B$5,'Sales log'!$Q$6:$Q$605,5)</f>
        <v>0</v>
      </c>
      <c r="F31" s="22" t="n">
        <f aca="false">SUMIFS('Sales log'!$L$6:$L$605,'Sales log'!$P$6:$P$605,Settings!$B$5,'Sales log'!$Q$6:$Q$605,5)+SUMIFS('Sales log'!$M$6:$M$605,'Sales log'!$P$6:$P$605,Settings!$B$5,'Sales log'!$Q$6:$Q$605,5)</f>
        <v>0</v>
      </c>
      <c r="G31" s="22" t="n">
        <f aca="false">SUMIFS('Sales log'!$N$6:$N$605,'Sales log'!$P$6:$P$605,Settings!$B$5,'Sales log'!$Q$6:$Q$605,5)</f>
        <v>0</v>
      </c>
      <c r="H31" s="22" t="n">
        <f aca="false">SUMIFS('Sales log'!$F$6:$F$605,'Sales log'!$P$6:$P$605,Settings!$B$5,'Sales log'!$Q$6:$Q$605,5)</f>
        <v>0</v>
      </c>
      <c r="I31" s="22" t="n">
        <f aca="false">SUMIFS('Sales log'!$O$6:$O$605,'Sales log'!$P$6:$P$605,Settings!$B$5,'Sales log'!$Q$6:$Q$605,5)</f>
        <v>0</v>
      </c>
      <c r="J31" s="23" t="str">
        <f aca="false">IF(D31-E31=0,"",I31/(D31-E31))</f>
        <v/>
      </c>
    </row>
    <row r="32" customFormat="false" ht="15" hidden="false" customHeight="false" outlineLevel="0" collapsed="false">
      <c r="A32" s="24" t="s">
        <v>95</v>
      </c>
      <c r="B32" s="25" t="n">
        <f aca="false">SUMIFS('Sales log'!$C$6:$C$605,'Sales log'!$P$6:$P$605,Settings!$B$5,'Sales log'!$Q$6:$Q$605,6)</f>
        <v>0</v>
      </c>
      <c r="C32" s="25" t="n">
        <f aca="false">SUMIFS('Sales log'!$K$6:$K$605,'Sales log'!$P$6:$P$605,Settings!$B$5,'Sales log'!$Q$6:$Q$605,6)</f>
        <v>0</v>
      </c>
      <c r="D32" s="26" t="n">
        <f aca="false">SUMIFS('Sales log'!$J$6:$J$605,'Sales log'!$P$6:$P$605,Settings!$B$5,'Sales log'!$Q$6:$Q$605,6)</f>
        <v>0</v>
      </c>
      <c r="E32" s="26" t="n">
        <f aca="false">SUMIFS('Sales log'!$G$6:$G$605,'Sales log'!$P$6:$P$605,Settings!$B$5,'Sales log'!$Q$6:$Q$605,6)</f>
        <v>0</v>
      </c>
      <c r="F32" s="26" t="n">
        <f aca="false">SUMIFS('Sales log'!$L$6:$L$605,'Sales log'!$P$6:$P$605,Settings!$B$5,'Sales log'!$Q$6:$Q$605,6)+SUMIFS('Sales log'!$M$6:$M$605,'Sales log'!$P$6:$P$605,Settings!$B$5,'Sales log'!$Q$6:$Q$605,6)</f>
        <v>0</v>
      </c>
      <c r="G32" s="26" t="n">
        <f aca="false">SUMIFS('Sales log'!$N$6:$N$605,'Sales log'!$P$6:$P$605,Settings!$B$5,'Sales log'!$Q$6:$Q$605,6)</f>
        <v>0</v>
      </c>
      <c r="H32" s="26" t="n">
        <f aca="false">SUMIFS('Sales log'!$F$6:$F$605,'Sales log'!$P$6:$P$605,Settings!$B$5,'Sales log'!$Q$6:$Q$605,6)</f>
        <v>0</v>
      </c>
      <c r="I32" s="26" t="n">
        <f aca="false">SUMIFS('Sales log'!$O$6:$O$605,'Sales log'!$P$6:$P$605,Settings!$B$5,'Sales log'!$Q$6:$Q$605,6)</f>
        <v>0</v>
      </c>
      <c r="J32" s="27" t="str">
        <f aca="false">IF(D32-E32=0,"",I32/(D32-E32))</f>
        <v/>
      </c>
    </row>
    <row r="33" customFormat="false" ht="15" hidden="false" customHeight="false" outlineLevel="0" collapsed="false">
      <c r="A33" s="20" t="s">
        <v>96</v>
      </c>
      <c r="B33" s="21" t="n">
        <f aca="false">SUMIFS('Sales log'!$C$6:$C$605,'Sales log'!$P$6:$P$605,Settings!$B$5,'Sales log'!$Q$6:$Q$605,7)</f>
        <v>0</v>
      </c>
      <c r="C33" s="21" t="n">
        <f aca="false">SUMIFS('Sales log'!$K$6:$K$605,'Sales log'!$P$6:$P$605,Settings!$B$5,'Sales log'!$Q$6:$Q$605,7)</f>
        <v>0</v>
      </c>
      <c r="D33" s="22" t="n">
        <f aca="false">SUMIFS('Sales log'!$J$6:$J$605,'Sales log'!$P$6:$P$605,Settings!$B$5,'Sales log'!$Q$6:$Q$605,7)</f>
        <v>0</v>
      </c>
      <c r="E33" s="22" t="n">
        <f aca="false">SUMIFS('Sales log'!$G$6:$G$605,'Sales log'!$P$6:$P$605,Settings!$B$5,'Sales log'!$Q$6:$Q$605,7)</f>
        <v>0</v>
      </c>
      <c r="F33" s="22" t="n">
        <f aca="false">SUMIFS('Sales log'!$L$6:$L$605,'Sales log'!$P$6:$P$605,Settings!$B$5,'Sales log'!$Q$6:$Q$605,7)+SUMIFS('Sales log'!$M$6:$M$605,'Sales log'!$P$6:$P$605,Settings!$B$5,'Sales log'!$Q$6:$Q$605,7)</f>
        <v>0</v>
      </c>
      <c r="G33" s="22" t="n">
        <f aca="false">SUMIFS('Sales log'!$N$6:$N$605,'Sales log'!$P$6:$P$605,Settings!$B$5,'Sales log'!$Q$6:$Q$605,7)</f>
        <v>0</v>
      </c>
      <c r="H33" s="22" t="n">
        <f aca="false">SUMIFS('Sales log'!$F$6:$F$605,'Sales log'!$P$6:$P$605,Settings!$B$5,'Sales log'!$Q$6:$Q$605,7)</f>
        <v>0</v>
      </c>
      <c r="I33" s="22" t="n">
        <f aca="false">SUMIFS('Sales log'!$O$6:$O$605,'Sales log'!$P$6:$P$605,Settings!$B$5,'Sales log'!$Q$6:$Q$605,7)</f>
        <v>0</v>
      </c>
      <c r="J33" s="23" t="str">
        <f aca="false">IF(D33-E33=0,"",I33/(D33-E33))</f>
        <v/>
      </c>
    </row>
    <row r="34" customFormat="false" ht="15" hidden="false" customHeight="false" outlineLevel="0" collapsed="false">
      <c r="A34" s="24" t="s">
        <v>97</v>
      </c>
      <c r="B34" s="25" t="n">
        <f aca="false">SUMIFS('Sales log'!$C$6:$C$605,'Sales log'!$P$6:$P$605,Settings!$B$5,'Sales log'!$Q$6:$Q$605,8)</f>
        <v>0</v>
      </c>
      <c r="C34" s="25" t="n">
        <f aca="false">SUMIFS('Sales log'!$K$6:$K$605,'Sales log'!$P$6:$P$605,Settings!$B$5,'Sales log'!$Q$6:$Q$605,8)</f>
        <v>0</v>
      </c>
      <c r="D34" s="26" t="n">
        <f aca="false">SUMIFS('Sales log'!$J$6:$J$605,'Sales log'!$P$6:$P$605,Settings!$B$5,'Sales log'!$Q$6:$Q$605,8)</f>
        <v>0</v>
      </c>
      <c r="E34" s="26" t="n">
        <f aca="false">SUMIFS('Sales log'!$G$6:$G$605,'Sales log'!$P$6:$P$605,Settings!$B$5,'Sales log'!$Q$6:$Q$605,8)</f>
        <v>0</v>
      </c>
      <c r="F34" s="26" t="n">
        <f aca="false">SUMIFS('Sales log'!$L$6:$L$605,'Sales log'!$P$6:$P$605,Settings!$B$5,'Sales log'!$Q$6:$Q$605,8)+SUMIFS('Sales log'!$M$6:$M$605,'Sales log'!$P$6:$P$605,Settings!$B$5,'Sales log'!$Q$6:$Q$605,8)</f>
        <v>0</v>
      </c>
      <c r="G34" s="26" t="n">
        <f aca="false">SUMIFS('Sales log'!$N$6:$N$605,'Sales log'!$P$6:$P$605,Settings!$B$5,'Sales log'!$Q$6:$Q$605,8)</f>
        <v>0</v>
      </c>
      <c r="H34" s="26" t="n">
        <f aca="false">SUMIFS('Sales log'!$F$6:$F$605,'Sales log'!$P$6:$P$605,Settings!$B$5,'Sales log'!$Q$6:$Q$605,8)</f>
        <v>0</v>
      </c>
      <c r="I34" s="26" t="n">
        <f aca="false">SUMIFS('Sales log'!$O$6:$O$605,'Sales log'!$P$6:$P$605,Settings!$B$5,'Sales log'!$Q$6:$Q$605,8)</f>
        <v>0</v>
      </c>
      <c r="J34" s="27" t="str">
        <f aca="false">IF(D34-E34=0,"",I34/(D34-E34))</f>
        <v/>
      </c>
    </row>
    <row r="35" customFormat="false" ht="15" hidden="false" customHeight="false" outlineLevel="0" collapsed="false">
      <c r="A35" s="20" t="s">
        <v>98</v>
      </c>
      <c r="B35" s="21" t="n">
        <f aca="false">SUMIFS('Sales log'!$C$6:$C$605,'Sales log'!$P$6:$P$605,Settings!$B$5,'Sales log'!$Q$6:$Q$605,9)</f>
        <v>0</v>
      </c>
      <c r="C35" s="21" t="n">
        <f aca="false">SUMIFS('Sales log'!$K$6:$K$605,'Sales log'!$P$6:$P$605,Settings!$B$5,'Sales log'!$Q$6:$Q$605,9)</f>
        <v>0</v>
      </c>
      <c r="D35" s="22" t="n">
        <f aca="false">SUMIFS('Sales log'!$J$6:$J$605,'Sales log'!$P$6:$P$605,Settings!$B$5,'Sales log'!$Q$6:$Q$605,9)</f>
        <v>0</v>
      </c>
      <c r="E35" s="22" t="n">
        <f aca="false">SUMIFS('Sales log'!$G$6:$G$605,'Sales log'!$P$6:$P$605,Settings!$B$5,'Sales log'!$Q$6:$Q$605,9)</f>
        <v>0</v>
      </c>
      <c r="F35" s="22" t="n">
        <f aca="false">SUMIFS('Sales log'!$L$6:$L$605,'Sales log'!$P$6:$P$605,Settings!$B$5,'Sales log'!$Q$6:$Q$605,9)+SUMIFS('Sales log'!$M$6:$M$605,'Sales log'!$P$6:$P$605,Settings!$B$5,'Sales log'!$Q$6:$Q$605,9)</f>
        <v>0</v>
      </c>
      <c r="G35" s="22" t="n">
        <f aca="false">SUMIFS('Sales log'!$N$6:$N$605,'Sales log'!$P$6:$P$605,Settings!$B$5,'Sales log'!$Q$6:$Q$605,9)</f>
        <v>0</v>
      </c>
      <c r="H35" s="22" t="n">
        <f aca="false">SUMIFS('Sales log'!$F$6:$F$605,'Sales log'!$P$6:$P$605,Settings!$B$5,'Sales log'!$Q$6:$Q$605,9)</f>
        <v>0</v>
      </c>
      <c r="I35" s="22" t="n">
        <f aca="false">SUMIFS('Sales log'!$O$6:$O$605,'Sales log'!$P$6:$P$605,Settings!$B$5,'Sales log'!$Q$6:$Q$605,9)</f>
        <v>0</v>
      </c>
      <c r="J35" s="23" t="str">
        <f aca="false">IF(D35-E35=0,"",I35/(D35-E35))</f>
        <v/>
      </c>
    </row>
    <row r="36" customFormat="false" ht="15" hidden="false" customHeight="false" outlineLevel="0" collapsed="false">
      <c r="A36" s="24" t="s">
        <v>99</v>
      </c>
      <c r="B36" s="25" t="n">
        <f aca="false">SUMIFS('Sales log'!$C$6:$C$605,'Sales log'!$P$6:$P$605,Settings!$B$5,'Sales log'!$Q$6:$Q$605,10)</f>
        <v>0</v>
      </c>
      <c r="C36" s="25" t="n">
        <f aca="false">SUMIFS('Sales log'!$K$6:$K$605,'Sales log'!$P$6:$P$605,Settings!$B$5,'Sales log'!$Q$6:$Q$605,10)</f>
        <v>0</v>
      </c>
      <c r="D36" s="26" t="n">
        <f aca="false">SUMIFS('Sales log'!$J$6:$J$605,'Sales log'!$P$6:$P$605,Settings!$B$5,'Sales log'!$Q$6:$Q$605,10)</f>
        <v>0</v>
      </c>
      <c r="E36" s="26" t="n">
        <f aca="false">SUMIFS('Sales log'!$G$6:$G$605,'Sales log'!$P$6:$P$605,Settings!$B$5,'Sales log'!$Q$6:$Q$605,10)</f>
        <v>0</v>
      </c>
      <c r="F36" s="26" t="n">
        <f aca="false">SUMIFS('Sales log'!$L$6:$L$605,'Sales log'!$P$6:$P$605,Settings!$B$5,'Sales log'!$Q$6:$Q$605,10)+SUMIFS('Sales log'!$M$6:$M$605,'Sales log'!$P$6:$P$605,Settings!$B$5,'Sales log'!$Q$6:$Q$605,10)</f>
        <v>0</v>
      </c>
      <c r="G36" s="26" t="n">
        <f aca="false">SUMIFS('Sales log'!$N$6:$N$605,'Sales log'!$P$6:$P$605,Settings!$B$5,'Sales log'!$Q$6:$Q$605,10)</f>
        <v>0</v>
      </c>
      <c r="H36" s="26" t="n">
        <f aca="false">SUMIFS('Sales log'!$F$6:$F$605,'Sales log'!$P$6:$P$605,Settings!$B$5,'Sales log'!$Q$6:$Q$605,10)</f>
        <v>0</v>
      </c>
      <c r="I36" s="26" t="n">
        <f aca="false">SUMIFS('Sales log'!$O$6:$O$605,'Sales log'!$P$6:$P$605,Settings!$B$5,'Sales log'!$Q$6:$Q$605,10)</f>
        <v>0</v>
      </c>
      <c r="J36" s="27" t="str">
        <f aca="false">IF(D36-E36=0,"",I36/(D36-E36))</f>
        <v/>
      </c>
    </row>
    <row r="37" customFormat="false" ht="15" hidden="false" customHeight="false" outlineLevel="0" collapsed="false">
      <c r="A37" s="20" t="s">
        <v>100</v>
      </c>
      <c r="B37" s="21" t="n">
        <f aca="false">SUMIFS('Sales log'!$C$6:$C$605,'Sales log'!$P$6:$P$605,Settings!$B$5,'Sales log'!$Q$6:$Q$605,11)</f>
        <v>0</v>
      </c>
      <c r="C37" s="21" t="n">
        <f aca="false">SUMIFS('Sales log'!$K$6:$K$605,'Sales log'!$P$6:$P$605,Settings!$B$5,'Sales log'!$Q$6:$Q$605,11)</f>
        <v>0</v>
      </c>
      <c r="D37" s="22" t="n">
        <f aca="false">SUMIFS('Sales log'!$J$6:$J$605,'Sales log'!$P$6:$P$605,Settings!$B$5,'Sales log'!$Q$6:$Q$605,11)</f>
        <v>0</v>
      </c>
      <c r="E37" s="22" t="n">
        <f aca="false">SUMIFS('Sales log'!$G$6:$G$605,'Sales log'!$P$6:$P$605,Settings!$B$5,'Sales log'!$Q$6:$Q$605,11)</f>
        <v>0</v>
      </c>
      <c r="F37" s="22" t="n">
        <f aca="false">SUMIFS('Sales log'!$L$6:$L$605,'Sales log'!$P$6:$P$605,Settings!$B$5,'Sales log'!$Q$6:$Q$605,11)+SUMIFS('Sales log'!$M$6:$M$605,'Sales log'!$P$6:$P$605,Settings!$B$5,'Sales log'!$Q$6:$Q$605,11)</f>
        <v>0</v>
      </c>
      <c r="G37" s="22" t="n">
        <f aca="false">SUMIFS('Sales log'!$N$6:$N$605,'Sales log'!$P$6:$P$605,Settings!$B$5,'Sales log'!$Q$6:$Q$605,11)</f>
        <v>0</v>
      </c>
      <c r="H37" s="22" t="n">
        <f aca="false">SUMIFS('Sales log'!$F$6:$F$605,'Sales log'!$P$6:$P$605,Settings!$B$5,'Sales log'!$Q$6:$Q$605,11)</f>
        <v>0</v>
      </c>
      <c r="I37" s="22" t="n">
        <f aca="false">SUMIFS('Sales log'!$O$6:$O$605,'Sales log'!$P$6:$P$605,Settings!$B$5,'Sales log'!$Q$6:$Q$605,11)</f>
        <v>0</v>
      </c>
      <c r="J37" s="23" t="str">
        <f aca="false">IF(D37-E37=0,"",I37/(D37-E37))</f>
        <v/>
      </c>
    </row>
    <row r="38" customFormat="false" ht="15" hidden="false" customHeight="false" outlineLevel="0" collapsed="false">
      <c r="A38" s="24" t="s">
        <v>101</v>
      </c>
      <c r="B38" s="25" t="n">
        <f aca="false">SUMIFS('Sales log'!$C$6:$C$605,'Sales log'!$P$6:$P$605,Settings!$B$5,'Sales log'!$Q$6:$Q$605,12)</f>
        <v>0</v>
      </c>
      <c r="C38" s="25" t="n">
        <f aca="false">SUMIFS('Sales log'!$K$6:$K$605,'Sales log'!$P$6:$P$605,Settings!$B$5,'Sales log'!$Q$6:$Q$605,12)</f>
        <v>0</v>
      </c>
      <c r="D38" s="26" t="n">
        <f aca="false">SUMIFS('Sales log'!$J$6:$J$605,'Sales log'!$P$6:$P$605,Settings!$B$5,'Sales log'!$Q$6:$Q$605,12)</f>
        <v>0</v>
      </c>
      <c r="E38" s="26" t="n">
        <f aca="false">SUMIFS('Sales log'!$G$6:$G$605,'Sales log'!$P$6:$P$605,Settings!$B$5,'Sales log'!$Q$6:$Q$605,12)</f>
        <v>0</v>
      </c>
      <c r="F38" s="26" t="n">
        <f aca="false">SUMIFS('Sales log'!$L$6:$L$605,'Sales log'!$P$6:$P$605,Settings!$B$5,'Sales log'!$Q$6:$Q$605,12)+SUMIFS('Sales log'!$M$6:$M$605,'Sales log'!$P$6:$P$605,Settings!$B$5,'Sales log'!$Q$6:$Q$605,12)</f>
        <v>0</v>
      </c>
      <c r="G38" s="26" t="n">
        <f aca="false">SUMIFS('Sales log'!$N$6:$N$605,'Sales log'!$P$6:$P$605,Settings!$B$5,'Sales log'!$Q$6:$Q$605,12)</f>
        <v>0</v>
      </c>
      <c r="H38" s="26" t="n">
        <f aca="false">SUMIFS('Sales log'!$F$6:$F$605,'Sales log'!$P$6:$P$605,Settings!$B$5,'Sales log'!$Q$6:$Q$605,12)</f>
        <v>0</v>
      </c>
      <c r="I38" s="26" t="n">
        <f aca="false">SUMIFS('Sales log'!$O$6:$O$605,'Sales log'!$P$6:$P$605,Settings!$B$5,'Sales log'!$Q$6:$Q$605,12)</f>
        <v>0</v>
      </c>
      <c r="J38" s="27" t="str">
        <f aca="false">IF(D38-E38=0,"",I38/(D38-E38))</f>
        <v/>
      </c>
    </row>
    <row r="39" customFormat="false" ht="15" hidden="false" customHeight="false" outlineLevel="0" collapsed="false">
      <c r="A39" s="28" t="s">
        <v>102</v>
      </c>
      <c r="B39" s="29" t="n">
        <f aca="false">SUM(B27:B38)</f>
        <v>129</v>
      </c>
      <c r="C39" s="29" t="n">
        <f aca="false">SUM(C27:C38)</f>
        <v>125</v>
      </c>
      <c r="D39" s="30" t="n">
        <f aca="false">SUM(D27:D38)</f>
        <v>581.9</v>
      </c>
      <c r="E39" s="30" t="n">
        <f aca="false">SUM(E27:E38)</f>
        <v>4.5</v>
      </c>
      <c r="F39" s="30" t="n">
        <f aca="false">SUM(F27:F38)</f>
        <v>75.2771</v>
      </c>
      <c r="G39" s="30" t="n">
        <f aca="false">SUM(G27:G38)</f>
        <v>1.9</v>
      </c>
      <c r="H39" s="30" t="n">
        <f aca="false">SUM(H27:H38)</f>
        <v>13</v>
      </c>
      <c r="I39" s="30" t="n">
        <f aca="false">SUM(I27:I38)</f>
        <v>487.2229</v>
      </c>
      <c r="J39" s="31" t="n">
        <f aca="false">IF(D39-E39=0,"",I39/(D39-E39))</f>
        <v>0.843822133702806</v>
      </c>
    </row>
    <row r="40" customFormat="false" ht="15" hidden="false" customHeight="false" outlineLevel="0" collapsed="false">
      <c r="A40" s="32" t="s">
        <v>103</v>
      </c>
    </row>
    <row r="42" customFormat="false" ht="15" hidden="false" customHeight="false" outlineLevel="0" collapsed="false">
      <c r="A42" s="3" t="s">
        <v>104</v>
      </c>
    </row>
    <row r="43" customFormat="false" ht="15" hidden="false" customHeight="false" outlineLevel="0" collapsed="false">
      <c r="A43" s="18" t="s">
        <v>105</v>
      </c>
      <c r="B43" s="18"/>
      <c r="C43" s="18"/>
      <c r="D43" s="19" t="s">
        <v>83</v>
      </c>
      <c r="E43" s="19" t="s">
        <v>85</v>
      </c>
      <c r="F43" s="19" t="s">
        <v>38</v>
      </c>
      <c r="G43" s="19" t="s">
        <v>73</v>
      </c>
      <c r="H43" s="19" t="s">
        <v>89</v>
      </c>
      <c r="I43" s="19" t="s">
        <v>106</v>
      </c>
    </row>
    <row r="44" customFormat="false" ht="15" hidden="false" customHeight="false" outlineLevel="0" collapsed="false">
      <c r="A44" s="33" t="str">
        <f aca="false">IF(Products!$A$6="","",Products!$A$6)</f>
        <v>Example: Weekly planner</v>
      </c>
      <c r="B44" s="33"/>
      <c r="C44" s="33"/>
      <c r="D44" s="21" t="n">
        <f aca="false">IF(A44="","",SUMIFS('Sales log'!$C$6:$C$605,'Sales log'!$B$6:$B$605,Products!$A$6,'Sales log'!$P$6:$P$605,Settings!$B$5))</f>
        <v>73</v>
      </c>
      <c r="E44" s="22" t="n">
        <f aca="false">IF(A44="","",SUMIFS('Sales log'!$J$6:$J$605,'Sales log'!$B$6:$B$605,Products!$A$6,'Sales log'!$P$6:$P$605,Settings!$B$5))</f>
        <v>328.5</v>
      </c>
      <c r="F44" s="22" t="n">
        <f aca="false">IF(A44="","",SUMIFS('Sales log'!$G$6:$G$605,'Sales log'!$B$6:$B$605,Products!$A$6,'Sales log'!$P$6:$P$605,Settings!$B$5))</f>
        <v>4.5</v>
      </c>
      <c r="G44" s="22" t="n">
        <f aca="false">IF(A44="","",SUMIFS('Sales log'!$O$6:$O$605,'Sales log'!$B$6:$B$605,Products!$A$6,'Sales log'!$P$6:$P$605,Settings!$B$5))</f>
        <v>261.9075</v>
      </c>
      <c r="H44" s="23" t="n">
        <f aca="false">IF(OR(A44="",N(E44)-N(F44)=0),"",G44/(E44-F44))</f>
        <v>0.808356481481482</v>
      </c>
      <c r="I44" s="23" t="n">
        <f aca="false">IF(OR(A44="",$I$39&lt;=0),"",G44/$I$39)</f>
        <v>0.537551703747915</v>
      </c>
    </row>
    <row r="45" customFormat="false" ht="15" hidden="false" customHeight="false" outlineLevel="0" collapsed="false">
      <c r="A45" s="33" t="str">
        <f aca="false">IF(Products!$A$7="","",Products!$A$7)</f>
        <v>Example: Habit tracker</v>
      </c>
      <c r="B45" s="33"/>
      <c r="C45" s="33"/>
      <c r="D45" s="21" t="n">
        <f aca="false">IF(A45="","",SUMIFS('Sales log'!$C$6:$C$605,'Sales log'!$B$6:$B$605,Products!$A$7,'Sales log'!$P$6:$P$605,Settings!$B$5))</f>
        <v>37</v>
      </c>
      <c r="E45" s="22" t="n">
        <f aca="false">IF(A45="","",SUMIFS('Sales log'!$J$6:$J$605,'Sales log'!$B$6:$B$605,Products!$A$7,'Sales log'!$P$6:$P$605,Settings!$B$5))</f>
        <v>111</v>
      </c>
      <c r="F45" s="22" t="n">
        <f aca="false">IF(A45="","",SUMIFS('Sales log'!$G$6:$G$605,'Sales log'!$B$6:$B$605,Products!$A$7,'Sales log'!$P$6:$P$605,Settings!$B$5))</f>
        <v>0</v>
      </c>
      <c r="G45" s="22" t="n">
        <f aca="false">IF(A45="","",SUMIFS('Sales log'!$O$6:$O$605,'Sales log'!$B$6:$B$605,Products!$A$7,'Sales log'!$P$6:$P$605,Settings!$B$5))</f>
        <v>92.345</v>
      </c>
      <c r="H45" s="23" t="n">
        <f aca="false">IF(OR(A45="",N(E45)-N(F45)=0),"",G45/(E45-F45))</f>
        <v>0.831936936936937</v>
      </c>
      <c r="I45" s="23" t="n">
        <f aca="false">IF(OR(A45="",$I$39&lt;=0),"",G45/$I$39)</f>
        <v>0.189533373739206</v>
      </c>
    </row>
    <row r="46" customFormat="false" ht="15" hidden="false" customHeight="false" outlineLevel="0" collapsed="false">
      <c r="A46" s="33" t="str">
        <f aca="false">IF(Products!$A$8="","",Products!$A$8)</f>
        <v>Example: Budget workbook</v>
      </c>
      <c r="B46" s="33"/>
      <c r="C46" s="33"/>
      <c r="D46" s="21" t="n">
        <f aca="false">IF(A46="","",SUMIFS('Sales log'!$C$6:$C$605,'Sales log'!$B$6:$B$605,Products!$A$8,'Sales log'!$P$6:$P$605,Settings!$B$5))</f>
        <v>19</v>
      </c>
      <c r="E46" s="22" t="n">
        <f aca="false">IF(A46="","",SUMIFS('Sales log'!$J$6:$J$605,'Sales log'!$B$6:$B$605,Products!$A$8,'Sales log'!$P$6:$P$605,Settings!$B$5))</f>
        <v>142.4</v>
      </c>
      <c r="F46" s="22" t="n">
        <f aca="false">IF(A46="","",SUMIFS('Sales log'!$G$6:$G$605,'Sales log'!$B$6:$B$605,Products!$A$8,'Sales log'!$P$6:$P$605,Settings!$B$5))</f>
        <v>0</v>
      </c>
      <c r="G46" s="22" t="n">
        <f aca="false">IF(A46="","",SUMIFS('Sales log'!$O$6:$O$605,'Sales log'!$B$6:$B$605,Products!$A$8,'Sales log'!$P$6:$P$605,Settings!$B$5))</f>
        <v>132.9704</v>
      </c>
      <c r="H46" s="23" t="n">
        <f aca="false">IF(OR(A46="",N(E46)-N(F46)=0),"",G46/(E46-F46))</f>
        <v>0.933780898876404</v>
      </c>
      <c r="I46" s="23" t="n">
        <f aca="false">IF(OR(A46="",$I$39&lt;=0),"",G46/$I$39)</f>
        <v>0.272914922512879</v>
      </c>
    </row>
    <row r="47" customFormat="false" ht="15" hidden="false" customHeight="false" outlineLevel="0" collapsed="false">
      <c r="A47" s="33" t="str">
        <f aca="false">IF(Products!$A$9="","",Products!$A$9)</f>
        <v/>
      </c>
      <c r="B47" s="33"/>
      <c r="C47" s="33"/>
      <c r="D47" s="21" t="str">
        <f aca="false">IF(A47="","",SUMIFS('Sales log'!$C$6:$C$605,'Sales log'!$B$6:$B$605,Products!$A$9,'Sales log'!$P$6:$P$605,Settings!$B$5))</f>
        <v/>
      </c>
      <c r="E47" s="22" t="str">
        <f aca="false">IF(A47="","",SUMIFS('Sales log'!$J$6:$J$605,'Sales log'!$B$6:$B$605,Products!$A$9,'Sales log'!$P$6:$P$605,Settings!$B$5))</f>
        <v/>
      </c>
      <c r="F47" s="22" t="str">
        <f aca="false">IF(A47="","",SUMIFS('Sales log'!$G$6:$G$605,'Sales log'!$B$6:$B$605,Products!$A$9,'Sales log'!$P$6:$P$605,Settings!$B$5))</f>
        <v/>
      </c>
      <c r="G47" s="22" t="str">
        <f aca="false">IF(A47="","",SUMIFS('Sales log'!$O$6:$O$605,'Sales log'!$B$6:$B$605,Products!$A$9,'Sales log'!$P$6:$P$605,Settings!$B$5))</f>
        <v/>
      </c>
      <c r="H47" s="23" t="str">
        <f aca="false">IF(OR(A47="",N(E47)-N(F47)=0),"",G47/(E47-F47))</f>
        <v/>
      </c>
      <c r="I47" s="23" t="str">
        <f aca="false">IF(OR(A47="",$I$39&lt;=0),"",G47/$I$39)</f>
        <v/>
      </c>
    </row>
    <row r="48" customFormat="false" ht="15" hidden="false" customHeight="false" outlineLevel="0" collapsed="false">
      <c r="A48" s="33" t="str">
        <f aca="false">IF(Products!$A$10="","",Products!$A$10)</f>
        <v/>
      </c>
      <c r="B48" s="33"/>
      <c r="C48" s="33"/>
      <c r="D48" s="21" t="str">
        <f aca="false">IF(A48="","",SUMIFS('Sales log'!$C$6:$C$605,'Sales log'!$B$6:$B$605,Products!$A$10,'Sales log'!$P$6:$P$605,Settings!$B$5))</f>
        <v/>
      </c>
      <c r="E48" s="22" t="str">
        <f aca="false">IF(A48="","",SUMIFS('Sales log'!$J$6:$J$605,'Sales log'!$B$6:$B$605,Products!$A$10,'Sales log'!$P$6:$P$605,Settings!$B$5))</f>
        <v/>
      </c>
      <c r="F48" s="22" t="str">
        <f aca="false">IF(A48="","",SUMIFS('Sales log'!$G$6:$G$605,'Sales log'!$B$6:$B$605,Products!$A$10,'Sales log'!$P$6:$P$605,Settings!$B$5))</f>
        <v/>
      </c>
      <c r="G48" s="22" t="str">
        <f aca="false">IF(A48="","",SUMIFS('Sales log'!$O$6:$O$605,'Sales log'!$B$6:$B$605,Products!$A$10,'Sales log'!$P$6:$P$605,Settings!$B$5))</f>
        <v/>
      </c>
      <c r="H48" s="23" t="str">
        <f aca="false">IF(OR(A48="",N(E48)-N(F48)=0),"",G48/(E48-F48))</f>
        <v/>
      </c>
      <c r="I48" s="23" t="str">
        <f aca="false">IF(OR(A48="",$I$39&lt;=0),"",G48/$I$39)</f>
        <v/>
      </c>
    </row>
    <row r="49" customFormat="false" ht="15" hidden="false" customHeight="false" outlineLevel="0" collapsed="false">
      <c r="A49" s="33" t="str">
        <f aca="false">IF(Products!$A$11="","",Products!$A$11)</f>
        <v/>
      </c>
      <c r="B49" s="33"/>
      <c r="C49" s="33"/>
      <c r="D49" s="21" t="str">
        <f aca="false">IF(A49="","",SUMIFS('Sales log'!$C$6:$C$605,'Sales log'!$B$6:$B$605,Products!$A$11,'Sales log'!$P$6:$P$605,Settings!$B$5))</f>
        <v/>
      </c>
      <c r="E49" s="22" t="str">
        <f aca="false">IF(A49="","",SUMIFS('Sales log'!$J$6:$J$605,'Sales log'!$B$6:$B$605,Products!$A$11,'Sales log'!$P$6:$P$605,Settings!$B$5))</f>
        <v/>
      </c>
      <c r="F49" s="22" t="str">
        <f aca="false">IF(A49="","",SUMIFS('Sales log'!$G$6:$G$605,'Sales log'!$B$6:$B$605,Products!$A$11,'Sales log'!$P$6:$P$605,Settings!$B$5))</f>
        <v/>
      </c>
      <c r="G49" s="22" t="str">
        <f aca="false">IF(A49="","",SUMIFS('Sales log'!$O$6:$O$605,'Sales log'!$B$6:$B$605,Products!$A$11,'Sales log'!$P$6:$P$605,Settings!$B$5))</f>
        <v/>
      </c>
      <c r="H49" s="23" t="str">
        <f aca="false">IF(OR(A49="",N(E49)-N(F49)=0),"",G49/(E49-F49))</f>
        <v/>
      </c>
      <c r="I49" s="23" t="str">
        <f aca="false">IF(OR(A49="",$I$39&lt;=0),"",G49/$I$39)</f>
        <v/>
      </c>
    </row>
    <row r="50" customFormat="false" ht="15" hidden="false" customHeight="false" outlineLevel="0" collapsed="false">
      <c r="A50" s="33" t="str">
        <f aca="false">IF(Products!$A$12="","",Products!$A$12)</f>
        <v/>
      </c>
      <c r="B50" s="33"/>
      <c r="C50" s="33"/>
      <c r="D50" s="21" t="str">
        <f aca="false">IF(A50="","",SUMIFS('Sales log'!$C$6:$C$605,'Sales log'!$B$6:$B$605,Products!$A$12,'Sales log'!$P$6:$P$605,Settings!$B$5))</f>
        <v/>
      </c>
      <c r="E50" s="22" t="str">
        <f aca="false">IF(A50="","",SUMIFS('Sales log'!$J$6:$J$605,'Sales log'!$B$6:$B$605,Products!$A$12,'Sales log'!$P$6:$P$605,Settings!$B$5))</f>
        <v/>
      </c>
      <c r="F50" s="22" t="str">
        <f aca="false">IF(A50="","",SUMIFS('Sales log'!$G$6:$G$605,'Sales log'!$B$6:$B$605,Products!$A$12,'Sales log'!$P$6:$P$605,Settings!$B$5))</f>
        <v/>
      </c>
      <c r="G50" s="22" t="str">
        <f aca="false">IF(A50="","",SUMIFS('Sales log'!$O$6:$O$605,'Sales log'!$B$6:$B$605,Products!$A$12,'Sales log'!$P$6:$P$605,Settings!$B$5))</f>
        <v/>
      </c>
      <c r="H50" s="23" t="str">
        <f aca="false">IF(OR(A50="",N(E50)-N(F50)=0),"",G50/(E50-F50))</f>
        <v/>
      </c>
      <c r="I50" s="23" t="str">
        <f aca="false">IF(OR(A50="",$I$39&lt;=0),"",G50/$I$39)</f>
        <v/>
      </c>
    </row>
    <row r="51" customFormat="false" ht="15" hidden="false" customHeight="false" outlineLevel="0" collapsed="false">
      <c r="A51" s="33" t="str">
        <f aca="false">IF(Products!$A$13="","",Products!$A$13)</f>
        <v/>
      </c>
      <c r="B51" s="33"/>
      <c r="C51" s="33"/>
      <c r="D51" s="21" t="str">
        <f aca="false">IF(A51="","",SUMIFS('Sales log'!$C$6:$C$605,'Sales log'!$B$6:$B$605,Products!$A$13,'Sales log'!$P$6:$P$605,Settings!$B$5))</f>
        <v/>
      </c>
      <c r="E51" s="22" t="str">
        <f aca="false">IF(A51="","",SUMIFS('Sales log'!$J$6:$J$605,'Sales log'!$B$6:$B$605,Products!$A$13,'Sales log'!$P$6:$P$605,Settings!$B$5))</f>
        <v/>
      </c>
      <c r="F51" s="22" t="str">
        <f aca="false">IF(A51="","",SUMIFS('Sales log'!$G$6:$G$605,'Sales log'!$B$6:$B$605,Products!$A$13,'Sales log'!$P$6:$P$605,Settings!$B$5))</f>
        <v/>
      </c>
      <c r="G51" s="22" t="str">
        <f aca="false">IF(A51="","",SUMIFS('Sales log'!$O$6:$O$605,'Sales log'!$B$6:$B$605,Products!$A$13,'Sales log'!$P$6:$P$605,Settings!$B$5))</f>
        <v/>
      </c>
      <c r="H51" s="23" t="str">
        <f aca="false">IF(OR(A51="",N(E51)-N(F51)=0),"",G51/(E51-F51))</f>
        <v/>
      </c>
      <c r="I51" s="23" t="str">
        <f aca="false">IF(OR(A51="",$I$39&lt;=0),"",G51/$I$39)</f>
        <v/>
      </c>
    </row>
    <row r="52" customFormat="false" ht="15" hidden="false" customHeight="false" outlineLevel="0" collapsed="false">
      <c r="A52" s="33" t="str">
        <f aca="false">IF(Products!$A$14="","",Products!$A$14)</f>
        <v/>
      </c>
      <c r="B52" s="33"/>
      <c r="C52" s="33"/>
      <c r="D52" s="21" t="str">
        <f aca="false">IF(A52="","",SUMIFS('Sales log'!$C$6:$C$605,'Sales log'!$B$6:$B$605,Products!$A$14,'Sales log'!$P$6:$P$605,Settings!$B$5))</f>
        <v/>
      </c>
      <c r="E52" s="22" t="str">
        <f aca="false">IF(A52="","",SUMIFS('Sales log'!$J$6:$J$605,'Sales log'!$B$6:$B$605,Products!$A$14,'Sales log'!$P$6:$P$605,Settings!$B$5))</f>
        <v/>
      </c>
      <c r="F52" s="22" t="str">
        <f aca="false">IF(A52="","",SUMIFS('Sales log'!$G$6:$G$605,'Sales log'!$B$6:$B$605,Products!$A$14,'Sales log'!$P$6:$P$605,Settings!$B$5))</f>
        <v/>
      </c>
      <c r="G52" s="22" t="str">
        <f aca="false">IF(A52="","",SUMIFS('Sales log'!$O$6:$O$605,'Sales log'!$B$6:$B$605,Products!$A$14,'Sales log'!$P$6:$P$605,Settings!$B$5))</f>
        <v/>
      </c>
      <c r="H52" s="23" t="str">
        <f aca="false">IF(OR(A52="",N(E52)-N(F52)=0),"",G52/(E52-F52))</f>
        <v/>
      </c>
      <c r="I52" s="23" t="str">
        <f aca="false">IF(OR(A52="",$I$39&lt;=0),"",G52/$I$39)</f>
        <v/>
      </c>
    </row>
    <row r="53" customFormat="false" ht="15" hidden="false" customHeight="false" outlineLevel="0" collapsed="false">
      <c r="A53" s="33" t="str">
        <f aca="false">IF(Products!$A$15="","",Products!$A$15)</f>
        <v/>
      </c>
      <c r="B53" s="33"/>
      <c r="C53" s="33"/>
      <c r="D53" s="21" t="str">
        <f aca="false">IF(A53="","",SUMIFS('Sales log'!$C$6:$C$605,'Sales log'!$B$6:$B$605,Products!$A$15,'Sales log'!$P$6:$P$605,Settings!$B$5))</f>
        <v/>
      </c>
      <c r="E53" s="22" t="str">
        <f aca="false">IF(A53="","",SUMIFS('Sales log'!$J$6:$J$605,'Sales log'!$B$6:$B$605,Products!$A$15,'Sales log'!$P$6:$P$605,Settings!$B$5))</f>
        <v/>
      </c>
      <c r="F53" s="22" t="str">
        <f aca="false">IF(A53="","",SUMIFS('Sales log'!$G$6:$G$605,'Sales log'!$B$6:$B$605,Products!$A$15,'Sales log'!$P$6:$P$605,Settings!$B$5))</f>
        <v/>
      </c>
      <c r="G53" s="22" t="str">
        <f aca="false">IF(A53="","",SUMIFS('Sales log'!$O$6:$O$605,'Sales log'!$B$6:$B$605,Products!$A$15,'Sales log'!$P$6:$P$605,Settings!$B$5))</f>
        <v/>
      </c>
      <c r="H53" s="23" t="str">
        <f aca="false">IF(OR(A53="",N(E53)-N(F53)=0),"",G53/(E53-F53))</f>
        <v/>
      </c>
      <c r="I53" s="23" t="str">
        <f aca="false">IF(OR(A53="",$I$39&lt;=0),"",G53/$I$39)</f>
        <v/>
      </c>
    </row>
    <row r="54" customFormat="false" ht="15" hidden="false" customHeight="false" outlineLevel="0" collapsed="false">
      <c r="A54" s="33" t="str">
        <f aca="false">IF(Products!$A$16="","",Products!$A$16)</f>
        <v/>
      </c>
      <c r="B54" s="33"/>
      <c r="C54" s="33"/>
      <c r="D54" s="21" t="str">
        <f aca="false">IF(A54="","",SUMIFS('Sales log'!$C$6:$C$605,'Sales log'!$B$6:$B$605,Products!$A$16,'Sales log'!$P$6:$P$605,Settings!$B$5))</f>
        <v/>
      </c>
      <c r="E54" s="22" t="str">
        <f aca="false">IF(A54="","",SUMIFS('Sales log'!$J$6:$J$605,'Sales log'!$B$6:$B$605,Products!$A$16,'Sales log'!$P$6:$P$605,Settings!$B$5))</f>
        <v/>
      </c>
      <c r="F54" s="22" t="str">
        <f aca="false">IF(A54="","",SUMIFS('Sales log'!$G$6:$G$605,'Sales log'!$B$6:$B$605,Products!$A$16,'Sales log'!$P$6:$P$605,Settings!$B$5))</f>
        <v/>
      </c>
      <c r="G54" s="22" t="str">
        <f aca="false">IF(A54="","",SUMIFS('Sales log'!$O$6:$O$605,'Sales log'!$B$6:$B$605,Products!$A$16,'Sales log'!$P$6:$P$605,Settings!$B$5))</f>
        <v/>
      </c>
      <c r="H54" s="23" t="str">
        <f aca="false">IF(OR(A54="",N(E54)-N(F54)=0),"",G54/(E54-F54))</f>
        <v/>
      </c>
      <c r="I54" s="23" t="str">
        <f aca="false">IF(OR(A54="",$I$39&lt;=0),"",G54/$I$39)</f>
        <v/>
      </c>
    </row>
    <row r="55" customFormat="false" ht="15" hidden="false" customHeight="false" outlineLevel="0" collapsed="false">
      <c r="A55" s="33" t="str">
        <f aca="false">IF(Products!$A$17="","",Products!$A$17)</f>
        <v/>
      </c>
      <c r="B55" s="33"/>
      <c r="C55" s="33"/>
      <c r="D55" s="21" t="str">
        <f aca="false">IF(A55="","",SUMIFS('Sales log'!$C$6:$C$605,'Sales log'!$B$6:$B$605,Products!$A$17,'Sales log'!$P$6:$P$605,Settings!$B$5))</f>
        <v/>
      </c>
      <c r="E55" s="22" t="str">
        <f aca="false">IF(A55="","",SUMIFS('Sales log'!$J$6:$J$605,'Sales log'!$B$6:$B$605,Products!$A$17,'Sales log'!$P$6:$P$605,Settings!$B$5))</f>
        <v/>
      </c>
      <c r="F55" s="22" t="str">
        <f aca="false">IF(A55="","",SUMIFS('Sales log'!$G$6:$G$605,'Sales log'!$B$6:$B$605,Products!$A$17,'Sales log'!$P$6:$P$605,Settings!$B$5))</f>
        <v/>
      </c>
      <c r="G55" s="22" t="str">
        <f aca="false">IF(A55="","",SUMIFS('Sales log'!$O$6:$O$605,'Sales log'!$B$6:$B$605,Products!$A$17,'Sales log'!$P$6:$P$605,Settings!$B$5))</f>
        <v/>
      </c>
      <c r="H55" s="23" t="str">
        <f aca="false">IF(OR(A55="",N(E55)-N(F55)=0),"",G55/(E55-F55))</f>
        <v/>
      </c>
      <c r="I55" s="23" t="str">
        <f aca="false">IF(OR(A55="",$I$39&lt;=0),"",G55/$I$39)</f>
        <v/>
      </c>
    </row>
    <row r="56" customFormat="false" ht="15" hidden="false" customHeight="false" outlineLevel="0" collapsed="false">
      <c r="A56" s="33" t="str">
        <f aca="false">IF(Products!$A$18="","",Products!$A$18)</f>
        <v/>
      </c>
      <c r="B56" s="33"/>
      <c r="C56" s="33"/>
      <c r="D56" s="21" t="str">
        <f aca="false">IF(A56="","",SUMIFS('Sales log'!$C$6:$C$605,'Sales log'!$B$6:$B$605,Products!$A$18,'Sales log'!$P$6:$P$605,Settings!$B$5))</f>
        <v/>
      </c>
      <c r="E56" s="22" t="str">
        <f aca="false">IF(A56="","",SUMIFS('Sales log'!$J$6:$J$605,'Sales log'!$B$6:$B$605,Products!$A$18,'Sales log'!$P$6:$P$605,Settings!$B$5))</f>
        <v/>
      </c>
      <c r="F56" s="22" t="str">
        <f aca="false">IF(A56="","",SUMIFS('Sales log'!$G$6:$G$605,'Sales log'!$B$6:$B$605,Products!$A$18,'Sales log'!$P$6:$P$605,Settings!$B$5))</f>
        <v/>
      </c>
      <c r="G56" s="22" t="str">
        <f aca="false">IF(A56="","",SUMIFS('Sales log'!$O$6:$O$605,'Sales log'!$B$6:$B$605,Products!$A$18,'Sales log'!$P$6:$P$605,Settings!$B$5))</f>
        <v/>
      </c>
      <c r="H56" s="23" t="str">
        <f aca="false">IF(OR(A56="",N(E56)-N(F56)=0),"",G56/(E56-F56))</f>
        <v/>
      </c>
      <c r="I56" s="23" t="str">
        <f aca="false">IF(OR(A56="",$I$39&lt;=0),"",G56/$I$39)</f>
        <v/>
      </c>
    </row>
    <row r="57" customFormat="false" ht="15" hidden="false" customHeight="false" outlineLevel="0" collapsed="false">
      <c r="A57" s="33" t="str">
        <f aca="false">IF(Products!$A$19="","",Products!$A$19)</f>
        <v/>
      </c>
      <c r="B57" s="33"/>
      <c r="C57" s="33"/>
      <c r="D57" s="21" t="str">
        <f aca="false">IF(A57="","",SUMIFS('Sales log'!$C$6:$C$605,'Sales log'!$B$6:$B$605,Products!$A$19,'Sales log'!$P$6:$P$605,Settings!$B$5))</f>
        <v/>
      </c>
      <c r="E57" s="22" t="str">
        <f aca="false">IF(A57="","",SUMIFS('Sales log'!$J$6:$J$605,'Sales log'!$B$6:$B$605,Products!$A$19,'Sales log'!$P$6:$P$605,Settings!$B$5))</f>
        <v/>
      </c>
      <c r="F57" s="22" t="str">
        <f aca="false">IF(A57="","",SUMIFS('Sales log'!$G$6:$G$605,'Sales log'!$B$6:$B$605,Products!$A$19,'Sales log'!$P$6:$P$605,Settings!$B$5))</f>
        <v/>
      </c>
      <c r="G57" s="22" t="str">
        <f aca="false">IF(A57="","",SUMIFS('Sales log'!$O$6:$O$605,'Sales log'!$B$6:$B$605,Products!$A$19,'Sales log'!$P$6:$P$605,Settings!$B$5))</f>
        <v/>
      </c>
      <c r="H57" s="23" t="str">
        <f aca="false">IF(OR(A57="",N(E57)-N(F57)=0),"",G57/(E57-F57))</f>
        <v/>
      </c>
      <c r="I57" s="23" t="str">
        <f aca="false">IF(OR(A57="",$I$39&lt;=0),"",G57/$I$39)</f>
        <v/>
      </c>
    </row>
    <row r="58" customFormat="false" ht="15" hidden="false" customHeight="false" outlineLevel="0" collapsed="false">
      <c r="A58" s="33" t="str">
        <f aca="false">IF(Products!$A$20="","",Products!$A$20)</f>
        <v/>
      </c>
      <c r="B58" s="33"/>
      <c r="C58" s="33"/>
      <c r="D58" s="21" t="str">
        <f aca="false">IF(A58="","",SUMIFS('Sales log'!$C$6:$C$605,'Sales log'!$B$6:$B$605,Products!$A$20,'Sales log'!$P$6:$P$605,Settings!$B$5))</f>
        <v/>
      </c>
      <c r="E58" s="22" t="str">
        <f aca="false">IF(A58="","",SUMIFS('Sales log'!$J$6:$J$605,'Sales log'!$B$6:$B$605,Products!$A$20,'Sales log'!$P$6:$P$605,Settings!$B$5))</f>
        <v/>
      </c>
      <c r="F58" s="22" t="str">
        <f aca="false">IF(A58="","",SUMIFS('Sales log'!$G$6:$G$605,'Sales log'!$B$6:$B$605,Products!$A$20,'Sales log'!$P$6:$P$605,Settings!$B$5))</f>
        <v/>
      </c>
      <c r="G58" s="22" t="str">
        <f aca="false">IF(A58="","",SUMIFS('Sales log'!$O$6:$O$605,'Sales log'!$B$6:$B$605,Products!$A$20,'Sales log'!$P$6:$P$605,Settings!$B$5))</f>
        <v/>
      </c>
      <c r="H58" s="23" t="str">
        <f aca="false">IF(OR(A58="",N(E58)-N(F58)=0),"",G58/(E58-F58))</f>
        <v/>
      </c>
      <c r="I58" s="23" t="str">
        <f aca="false">IF(OR(A58="",$I$39&lt;=0),"",G58/$I$39)</f>
        <v/>
      </c>
    </row>
    <row r="59" customFormat="false" ht="15" hidden="false" customHeight="false" outlineLevel="0" collapsed="false">
      <c r="A59" s="33" t="str">
        <f aca="false">IF(Products!$A$21="","",Products!$A$21)</f>
        <v/>
      </c>
      <c r="B59" s="33"/>
      <c r="C59" s="33"/>
      <c r="D59" s="21" t="str">
        <f aca="false">IF(A59="","",SUMIFS('Sales log'!$C$6:$C$605,'Sales log'!$B$6:$B$605,Products!$A$21,'Sales log'!$P$6:$P$605,Settings!$B$5))</f>
        <v/>
      </c>
      <c r="E59" s="22" t="str">
        <f aca="false">IF(A59="","",SUMIFS('Sales log'!$J$6:$J$605,'Sales log'!$B$6:$B$605,Products!$A$21,'Sales log'!$P$6:$P$605,Settings!$B$5))</f>
        <v/>
      </c>
      <c r="F59" s="22" t="str">
        <f aca="false">IF(A59="","",SUMIFS('Sales log'!$G$6:$G$605,'Sales log'!$B$6:$B$605,Products!$A$21,'Sales log'!$P$6:$P$605,Settings!$B$5))</f>
        <v/>
      </c>
      <c r="G59" s="22" t="str">
        <f aca="false">IF(A59="","",SUMIFS('Sales log'!$O$6:$O$605,'Sales log'!$B$6:$B$605,Products!$A$21,'Sales log'!$P$6:$P$605,Settings!$B$5))</f>
        <v/>
      </c>
      <c r="H59" s="23" t="str">
        <f aca="false">IF(OR(A59="",N(E59)-N(F59)=0),"",G59/(E59-F59))</f>
        <v/>
      </c>
      <c r="I59" s="23" t="str">
        <f aca="false">IF(OR(A59="",$I$39&lt;=0),"",G59/$I$39)</f>
        <v/>
      </c>
    </row>
    <row r="60" customFormat="false" ht="15" hidden="false" customHeight="false" outlineLevel="0" collapsed="false">
      <c r="A60" s="33" t="str">
        <f aca="false">IF(Products!$A$22="","",Products!$A$22)</f>
        <v/>
      </c>
      <c r="B60" s="33"/>
      <c r="C60" s="33"/>
      <c r="D60" s="21" t="str">
        <f aca="false">IF(A60="","",SUMIFS('Sales log'!$C$6:$C$605,'Sales log'!$B$6:$B$605,Products!$A$22,'Sales log'!$P$6:$P$605,Settings!$B$5))</f>
        <v/>
      </c>
      <c r="E60" s="22" t="str">
        <f aca="false">IF(A60="","",SUMIFS('Sales log'!$J$6:$J$605,'Sales log'!$B$6:$B$605,Products!$A$22,'Sales log'!$P$6:$P$605,Settings!$B$5))</f>
        <v/>
      </c>
      <c r="F60" s="22" t="str">
        <f aca="false">IF(A60="","",SUMIFS('Sales log'!$G$6:$G$605,'Sales log'!$B$6:$B$605,Products!$A$22,'Sales log'!$P$6:$P$605,Settings!$B$5))</f>
        <v/>
      </c>
      <c r="G60" s="22" t="str">
        <f aca="false">IF(A60="","",SUMIFS('Sales log'!$O$6:$O$605,'Sales log'!$B$6:$B$605,Products!$A$22,'Sales log'!$P$6:$P$605,Settings!$B$5))</f>
        <v/>
      </c>
      <c r="H60" s="23" t="str">
        <f aca="false">IF(OR(A60="",N(E60)-N(F60)=0),"",G60/(E60-F60))</f>
        <v/>
      </c>
      <c r="I60" s="23" t="str">
        <f aca="false">IF(OR(A60="",$I$39&lt;=0),"",G60/$I$39)</f>
        <v/>
      </c>
    </row>
    <row r="61" customFormat="false" ht="15" hidden="false" customHeight="false" outlineLevel="0" collapsed="false">
      <c r="A61" s="33" t="str">
        <f aca="false">IF(Products!$A$23="","",Products!$A$23)</f>
        <v/>
      </c>
      <c r="B61" s="33"/>
      <c r="C61" s="33"/>
      <c r="D61" s="21" t="str">
        <f aca="false">IF(A61="","",SUMIFS('Sales log'!$C$6:$C$605,'Sales log'!$B$6:$B$605,Products!$A$23,'Sales log'!$P$6:$P$605,Settings!$B$5))</f>
        <v/>
      </c>
      <c r="E61" s="22" t="str">
        <f aca="false">IF(A61="","",SUMIFS('Sales log'!$J$6:$J$605,'Sales log'!$B$6:$B$605,Products!$A$23,'Sales log'!$P$6:$P$605,Settings!$B$5))</f>
        <v/>
      </c>
      <c r="F61" s="22" t="str">
        <f aca="false">IF(A61="","",SUMIFS('Sales log'!$G$6:$G$605,'Sales log'!$B$6:$B$605,Products!$A$23,'Sales log'!$P$6:$P$605,Settings!$B$5))</f>
        <v/>
      </c>
      <c r="G61" s="22" t="str">
        <f aca="false">IF(A61="","",SUMIFS('Sales log'!$O$6:$O$605,'Sales log'!$B$6:$B$605,Products!$A$23,'Sales log'!$P$6:$P$605,Settings!$B$5))</f>
        <v/>
      </c>
      <c r="H61" s="23" t="str">
        <f aca="false">IF(OR(A61="",N(E61)-N(F61)=0),"",G61/(E61-F61))</f>
        <v/>
      </c>
      <c r="I61" s="23" t="str">
        <f aca="false">IF(OR(A61="",$I$39&lt;=0),"",G61/$I$39)</f>
        <v/>
      </c>
    </row>
    <row r="62" customFormat="false" ht="15" hidden="false" customHeight="false" outlineLevel="0" collapsed="false">
      <c r="A62" s="33" t="str">
        <f aca="false">IF(Products!$A$24="","",Products!$A$24)</f>
        <v/>
      </c>
      <c r="B62" s="33"/>
      <c r="C62" s="33"/>
      <c r="D62" s="21" t="str">
        <f aca="false">IF(A62="","",SUMIFS('Sales log'!$C$6:$C$605,'Sales log'!$B$6:$B$605,Products!$A$24,'Sales log'!$P$6:$P$605,Settings!$B$5))</f>
        <v/>
      </c>
      <c r="E62" s="22" t="str">
        <f aca="false">IF(A62="","",SUMIFS('Sales log'!$J$6:$J$605,'Sales log'!$B$6:$B$605,Products!$A$24,'Sales log'!$P$6:$P$605,Settings!$B$5))</f>
        <v/>
      </c>
      <c r="F62" s="22" t="str">
        <f aca="false">IF(A62="","",SUMIFS('Sales log'!$G$6:$G$605,'Sales log'!$B$6:$B$605,Products!$A$24,'Sales log'!$P$6:$P$605,Settings!$B$5))</f>
        <v/>
      </c>
      <c r="G62" s="22" t="str">
        <f aca="false">IF(A62="","",SUMIFS('Sales log'!$O$6:$O$605,'Sales log'!$B$6:$B$605,Products!$A$24,'Sales log'!$P$6:$P$605,Settings!$B$5))</f>
        <v/>
      </c>
      <c r="H62" s="23" t="str">
        <f aca="false">IF(OR(A62="",N(E62)-N(F62)=0),"",G62/(E62-F62))</f>
        <v/>
      </c>
      <c r="I62" s="23" t="str">
        <f aca="false">IF(OR(A62="",$I$39&lt;=0),"",G62/$I$39)</f>
        <v/>
      </c>
    </row>
    <row r="63" customFormat="false" ht="15" hidden="false" customHeight="false" outlineLevel="0" collapsed="false">
      <c r="A63" s="33" t="str">
        <f aca="false">IF(Products!$A$25="","",Products!$A$25)</f>
        <v/>
      </c>
      <c r="B63" s="33"/>
      <c r="C63" s="33"/>
      <c r="D63" s="21" t="str">
        <f aca="false">IF(A63="","",SUMIFS('Sales log'!$C$6:$C$605,'Sales log'!$B$6:$B$605,Products!$A$25,'Sales log'!$P$6:$P$605,Settings!$B$5))</f>
        <v/>
      </c>
      <c r="E63" s="22" t="str">
        <f aca="false">IF(A63="","",SUMIFS('Sales log'!$J$6:$J$605,'Sales log'!$B$6:$B$605,Products!$A$25,'Sales log'!$P$6:$P$605,Settings!$B$5))</f>
        <v/>
      </c>
      <c r="F63" s="22" t="str">
        <f aca="false">IF(A63="","",SUMIFS('Sales log'!$G$6:$G$605,'Sales log'!$B$6:$B$605,Products!$A$25,'Sales log'!$P$6:$P$605,Settings!$B$5))</f>
        <v/>
      </c>
      <c r="G63" s="22" t="str">
        <f aca="false">IF(A63="","",SUMIFS('Sales log'!$O$6:$O$605,'Sales log'!$B$6:$B$605,Products!$A$25,'Sales log'!$P$6:$P$605,Settings!$B$5))</f>
        <v/>
      </c>
      <c r="H63" s="23" t="str">
        <f aca="false">IF(OR(A63="",N(E63)-N(F63)=0),"",G63/(E63-F63))</f>
        <v/>
      </c>
      <c r="I63" s="23" t="str">
        <f aca="false">IF(OR(A63="",$I$39&lt;=0),"",G63/$I$39)</f>
        <v/>
      </c>
    </row>
    <row r="64" customFormat="false" ht="15" hidden="false" customHeight="false" outlineLevel="0" collapsed="false">
      <c r="A64" s="33" t="str">
        <f aca="false">IF(Products!$A$26="","",Products!$A$26)</f>
        <v/>
      </c>
      <c r="B64" s="33"/>
      <c r="C64" s="33"/>
      <c r="D64" s="21" t="str">
        <f aca="false">IF(A64="","",SUMIFS('Sales log'!$C$6:$C$605,'Sales log'!$B$6:$B$605,Products!$A$26,'Sales log'!$P$6:$P$605,Settings!$B$5))</f>
        <v/>
      </c>
      <c r="E64" s="22" t="str">
        <f aca="false">IF(A64="","",SUMIFS('Sales log'!$J$6:$J$605,'Sales log'!$B$6:$B$605,Products!$A$26,'Sales log'!$P$6:$P$605,Settings!$B$5))</f>
        <v/>
      </c>
      <c r="F64" s="22" t="str">
        <f aca="false">IF(A64="","",SUMIFS('Sales log'!$G$6:$G$605,'Sales log'!$B$6:$B$605,Products!$A$26,'Sales log'!$P$6:$P$605,Settings!$B$5))</f>
        <v/>
      </c>
      <c r="G64" s="22" t="str">
        <f aca="false">IF(A64="","",SUMIFS('Sales log'!$O$6:$O$605,'Sales log'!$B$6:$B$605,Products!$A$26,'Sales log'!$P$6:$P$605,Settings!$B$5))</f>
        <v/>
      </c>
      <c r="H64" s="23" t="str">
        <f aca="false">IF(OR(A64="",N(E64)-N(F64)=0),"",G64/(E64-F64))</f>
        <v/>
      </c>
      <c r="I64" s="23" t="str">
        <f aca="false">IF(OR(A64="",$I$39&lt;=0),"",G64/$I$39)</f>
        <v/>
      </c>
    </row>
    <row r="65" customFormat="false" ht="15" hidden="false" customHeight="false" outlineLevel="0" collapsed="false">
      <c r="A65" s="33" t="str">
        <f aca="false">IF(Products!$A$27="","",Products!$A$27)</f>
        <v/>
      </c>
      <c r="B65" s="33"/>
      <c r="C65" s="33"/>
      <c r="D65" s="21" t="str">
        <f aca="false">IF(A65="","",SUMIFS('Sales log'!$C$6:$C$605,'Sales log'!$B$6:$B$605,Products!$A$27,'Sales log'!$P$6:$P$605,Settings!$B$5))</f>
        <v/>
      </c>
      <c r="E65" s="22" t="str">
        <f aca="false">IF(A65="","",SUMIFS('Sales log'!$J$6:$J$605,'Sales log'!$B$6:$B$605,Products!$A$27,'Sales log'!$P$6:$P$605,Settings!$B$5))</f>
        <v/>
      </c>
      <c r="F65" s="22" t="str">
        <f aca="false">IF(A65="","",SUMIFS('Sales log'!$G$6:$G$605,'Sales log'!$B$6:$B$605,Products!$A$27,'Sales log'!$P$6:$P$605,Settings!$B$5))</f>
        <v/>
      </c>
      <c r="G65" s="22" t="str">
        <f aca="false">IF(A65="","",SUMIFS('Sales log'!$O$6:$O$605,'Sales log'!$B$6:$B$605,Products!$A$27,'Sales log'!$P$6:$P$605,Settings!$B$5))</f>
        <v/>
      </c>
      <c r="H65" s="23" t="str">
        <f aca="false">IF(OR(A65="",N(E65)-N(F65)=0),"",G65/(E65-F65))</f>
        <v/>
      </c>
      <c r="I65" s="23" t="str">
        <f aca="false">IF(OR(A65="",$I$39&lt;=0),"",G65/$I$39)</f>
        <v/>
      </c>
    </row>
    <row r="66" customFormat="false" ht="15" hidden="false" customHeight="false" outlineLevel="0" collapsed="false">
      <c r="A66" s="33" t="str">
        <f aca="false">IF(Products!$A$28="","",Products!$A$28)</f>
        <v/>
      </c>
      <c r="B66" s="33"/>
      <c r="C66" s="33"/>
      <c r="D66" s="21" t="str">
        <f aca="false">IF(A66="","",SUMIFS('Sales log'!$C$6:$C$605,'Sales log'!$B$6:$B$605,Products!$A$28,'Sales log'!$P$6:$P$605,Settings!$B$5))</f>
        <v/>
      </c>
      <c r="E66" s="22" t="str">
        <f aca="false">IF(A66="","",SUMIFS('Sales log'!$J$6:$J$605,'Sales log'!$B$6:$B$605,Products!$A$28,'Sales log'!$P$6:$P$605,Settings!$B$5))</f>
        <v/>
      </c>
      <c r="F66" s="22" t="str">
        <f aca="false">IF(A66="","",SUMIFS('Sales log'!$G$6:$G$605,'Sales log'!$B$6:$B$605,Products!$A$28,'Sales log'!$P$6:$P$605,Settings!$B$5))</f>
        <v/>
      </c>
      <c r="G66" s="22" t="str">
        <f aca="false">IF(A66="","",SUMIFS('Sales log'!$O$6:$O$605,'Sales log'!$B$6:$B$605,Products!$A$28,'Sales log'!$P$6:$P$605,Settings!$B$5))</f>
        <v/>
      </c>
      <c r="H66" s="23" t="str">
        <f aca="false">IF(OR(A66="",N(E66)-N(F66)=0),"",G66/(E66-F66))</f>
        <v/>
      </c>
      <c r="I66" s="23" t="str">
        <f aca="false">IF(OR(A66="",$I$39&lt;=0),"",G66/$I$39)</f>
        <v/>
      </c>
    </row>
    <row r="67" customFormat="false" ht="15" hidden="false" customHeight="false" outlineLevel="0" collapsed="false">
      <c r="A67" s="33" t="str">
        <f aca="false">IF(Products!$A$29="","",Products!$A$29)</f>
        <v/>
      </c>
      <c r="B67" s="33"/>
      <c r="C67" s="33"/>
      <c r="D67" s="21" t="str">
        <f aca="false">IF(A67="","",SUMIFS('Sales log'!$C$6:$C$605,'Sales log'!$B$6:$B$605,Products!$A$29,'Sales log'!$P$6:$P$605,Settings!$B$5))</f>
        <v/>
      </c>
      <c r="E67" s="22" t="str">
        <f aca="false">IF(A67="","",SUMIFS('Sales log'!$J$6:$J$605,'Sales log'!$B$6:$B$605,Products!$A$29,'Sales log'!$P$6:$P$605,Settings!$B$5))</f>
        <v/>
      </c>
      <c r="F67" s="22" t="str">
        <f aca="false">IF(A67="","",SUMIFS('Sales log'!$G$6:$G$605,'Sales log'!$B$6:$B$605,Products!$A$29,'Sales log'!$P$6:$P$605,Settings!$B$5))</f>
        <v/>
      </c>
      <c r="G67" s="22" t="str">
        <f aca="false">IF(A67="","",SUMIFS('Sales log'!$O$6:$O$605,'Sales log'!$B$6:$B$605,Products!$A$29,'Sales log'!$P$6:$P$605,Settings!$B$5))</f>
        <v/>
      </c>
      <c r="H67" s="23" t="str">
        <f aca="false">IF(OR(A67="",N(E67)-N(F67)=0),"",G67/(E67-F67))</f>
        <v/>
      </c>
      <c r="I67" s="23" t="str">
        <f aca="false">IF(OR(A67="",$I$39&lt;=0),"",G67/$I$39)</f>
        <v/>
      </c>
    </row>
    <row r="68" customFormat="false" ht="15" hidden="false" customHeight="false" outlineLevel="0" collapsed="false">
      <c r="A68" s="33" t="str">
        <f aca="false">IF(Products!$A$30="","",Products!$A$30)</f>
        <v/>
      </c>
      <c r="B68" s="33"/>
      <c r="C68" s="33"/>
      <c r="D68" s="21" t="str">
        <f aca="false">IF(A68="","",SUMIFS('Sales log'!$C$6:$C$605,'Sales log'!$B$6:$B$605,Products!$A$30,'Sales log'!$P$6:$P$605,Settings!$B$5))</f>
        <v/>
      </c>
      <c r="E68" s="22" t="str">
        <f aca="false">IF(A68="","",SUMIFS('Sales log'!$J$6:$J$605,'Sales log'!$B$6:$B$605,Products!$A$30,'Sales log'!$P$6:$P$605,Settings!$B$5))</f>
        <v/>
      </c>
      <c r="F68" s="22" t="str">
        <f aca="false">IF(A68="","",SUMIFS('Sales log'!$G$6:$G$605,'Sales log'!$B$6:$B$605,Products!$A$30,'Sales log'!$P$6:$P$605,Settings!$B$5))</f>
        <v/>
      </c>
      <c r="G68" s="22" t="str">
        <f aca="false">IF(A68="","",SUMIFS('Sales log'!$O$6:$O$605,'Sales log'!$B$6:$B$605,Products!$A$30,'Sales log'!$P$6:$P$605,Settings!$B$5))</f>
        <v/>
      </c>
      <c r="H68" s="23" t="str">
        <f aca="false">IF(OR(A68="",N(E68)-N(F68)=0),"",G68/(E68-F68))</f>
        <v/>
      </c>
      <c r="I68" s="23" t="str">
        <f aca="false">IF(OR(A68="",$I$39&lt;=0),"",G68/$I$39)</f>
        <v/>
      </c>
    </row>
    <row r="69" customFormat="false" ht="15" hidden="false" customHeight="false" outlineLevel="0" collapsed="false">
      <c r="A69" s="33" t="str">
        <f aca="false">IF(Products!$A$31="","",Products!$A$31)</f>
        <v/>
      </c>
      <c r="B69" s="33"/>
      <c r="C69" s="33"/>
      <c r="D69" s="21" t="str">
        <f aca="false">IF(A69="","",SUMIFS('Sales log'!$C$6:$C$605,'Sales log'!$B$6:$B$605,Products!$A$31,'Sales log'!$P$6:$P$605,Settings!$B$5))</f>
        <v/>
      </c>
      <c r="E69" s="22" t="str">
        <f aca="false">IF(A69="","",SUMIFS('Sales log'!$J$6:$J$605,'Sales log'!$B$6:$B$605,Products!$A$31,'Sales log'!$P$6:$P$605,Settings!$B$5))</f>
        <v/>
      </c>
      <c r="F69" s="22" t="str">
        <f aca="false">IF(A69="","",SUMIFS('Sales log'!$G$6:$G$605,'Sales log'!$B$6:$B$605,Products!$A$31,'Sales log'!$P$6:$P$605,Settings!$B$5))</f>
        <v/>
      </c>
      <c r="G69" s="22" t="str">
        <f aca="false">IF(A69="","",SUMIFS('Sales log'!$O$6:$O$605,'Sales log'!$B$6:$B$605,Products!$A$31,'Sales log'!$P$6:$P$605,Settings!$B$5))</f>
        <v/>
      </c>
      <c r="H69" s="23" t="str">
        <f aca="false">IF(OR(A69="",N(E69)-N(F69)=0),"",G69/(E69-F69))</f>
        <v/>
      </c>
      <c r="I69" s="23" t="str">
        <f aca="false">IF(OR(A69="",$I$39&lt;=0),"",G69/$I$39)</f>
        <v/>
      </c>
    </row>
    <row r="70" customFormat="false" ht="15" hidden="false" customHeight="false" outlineLevel="0" collapsed="false">
      <c r="A70" s="33" t="str">
        <f aca="false">IF(Products!$A$32="","",Products!$A$32)</f>
        <v/>
      </c>
      <c r="B70" s="33"/>
      <c r="C70" s="33"/>
      <c r="D70" s="21" t="str">
        <f aca="false">IF(A70="","",SUMIFS('Sales log'!$C$6:$C$605,'Sales log'!$B$6:$B$605,Products!$A$32,'Sales log'!$P$6:$P$605,Settings!$B$5))</f>
        <v/>
      </c>
      <c r="E70" s="22" t="str">
        <f aca="false">IF(A70="","",SUMIFS('Sales log'!$J$6:$J$605,'Sales log'!$B$6:$B$605,Products!$A$32,'Sales log'!$P$6:$P$605,Settings!$B$5))</f>
        <v/>
      </c>
      <c r="F70" s="22" t="str">
        <f aca="false">IF(A70="","",SUMIFS('Sales log'!$G$6:$G$605,'Sales log'!$B$6:$B$605,Products!$A$32,'Sales log'!$P$6:$P$605,Settings!$B$5))</f>
        <v/>
      </c>
      <c r="G70" s="22" t="str">
        <f aca="false">IF(A70="","",SUMIFS('Sales log'!$O$6:$O$605,'Sales log'!$B$6:$B$605,Products!$A$32,'Sales log'!$P$6:$P$605,Settings!$B$5))</f>
        <v/>
      </c>
      <c r="H70" s="23" t="str">
        <f aca="false">IF(OR(A70="",N(E70)-N(F70)=0),"",G70/(E70-F70))</f>
        <v/>
      </c>
      <c r="I70" s="23" t="str">
        <f aca="false">IF(OR(A70="",$I$39&lt;=0),"",G70/$I$39)</f>
        <v/>
      </c>
    </row>
    <row r="71" customFormat="false" ht="15" hidden="false" customHeight="false" outlineLevel="0" collapsed="false">
      <c r="A71" s="33" t="str">
        <f aca="false">IF(Products!$A$33="","",Products!$A$33)</f>
        <v/>
      </c>
      <c r="B71" s="33"/>
      <c r="C71" s="33"/>
      <c r="D71" s="21" t="str">
        <f aca="false">IF(A71="","",SUMIFS('Sales log'!$C$6:$C$605,'Sales log'!$B$6:$B$605,Products!$A$33,'Sales log'!$P$6:$P$605,Settings!$B$5))</f>
        <v/>
      </c>
      <c r="E71" s="22" t="str">
        <f aca="false">IF(A71="","",SUMIFS('Sales log'!$J$6:$J$605,'Sales log'!$B$6:$B$605,Products!$A$33,'Sales log'!$P$6:$P$605,Settings!$B$5))</f>
        <v/>
      </c>
      <c r="F71" s="22" t="str">
        <f aca="false">IF(A71="","",SUMIFS('Sales log'!$G$6:$G$605,'Sales log'!$B$6:$B$605,Products!$A$33,'Sales log'!$P$6:$P$605,Settings!$B$5))</f>
        <v/>
      </c>
      <c r="G71" s="22" t="str">
        <f aca="false">IF(A71="","",SUMIFS('Sales log'!$O$6:$O$605,'Sales log'!$B$6:$B$605,Products!$A$33,'Sales log'!$P$6:$P$605,Settings!$B$5))</f>
        <v/>
      </c>
      <c r="H71" s="23" t="str">
        <f aca="false">IF(OR(A71="",N(E71)-N(F71)=0),"",G71/(E71-F71))</f>
        <v/>
      </c>
      <c r="I71" s="23" t="str">
        <f aca="false">IF(OR(A71="",$I$39&lt;=0),"",G71/$I$39)</f>
        <v/>
      </c>
    </row>
    <row r="72" customFormat="false" ht="15" hidden="false" customHeight="false" outlineLevel="0" collapsed="false">
      <c r="A72" s="33" t="str">
        <f aca="false">IF(Products!$A$34="","",Products!$A$34)</f>
        <v/>
      </c>
      <c r="B72" s="33"/>
      <c r="C72" s="33"/>
      <c r="D72" s="21" t="str">
        <f aca="false">IF(A72="","",SUMIFS('Sales log'!$C$6:$C$605,'Sales log'!$B$6:$B$605,Products!$A$34,'Sales log'!$P$6:$P$605,Settings!$B$5))</f>
        <v/>
      </c>
      <c r="E72" s="22" t="str">
        <f aca="false">IF(A72="","",SUMIFS('Sales log'!$J$6:$J$605,'Sales log'!$B$6:$B$605,Products!$A$34,'Sales log'!$P$6:$P$605,Settings!$B$5))</f>
        <v/>
      </c>
      <c r="F72" s="22" t="str">
        <f aca="false">IF(A72="","",SUMIFS('Sales log'!$G$6:$G$605,'Sales log'!$B$6:$B$605,Products!$A$34,'Sales log'!$P$6:$P$605,Settings!$B$5))</f>
        <v/>
      </c>
      <c r="G72" s="22" t="str">
        <f aca="false">IF(A72="","",SUMIFS('Sales log'!$O$6:$O$605,'Sales log'!$B$6:$B$605,Products!$A$34,'Sales log'!$P$6:$P$605,Settings!$B$5))</f>
        <v/>
      </c>
      <c r="H72" s="23" t="str">
        <f aca="false">IF(OR(A72="",N(E72)-N(F72)=0),"",G72/(E72-F72))</f>
        <v/>
      </c>
      <c r="I72" s="23" t="str">
        <f aca="false">IF(OR(A72="",$I$39&lt;=0),"",G72/$I$39)</f>
        <v/>
      </c>
    </row>
    <row r="73" customFormat="false" ht="15" hidden="false" customHeight="false" outlineLevel="0" collapsed="false">
      <c r="A73" s="33" t="str">
        <f aca="false">IF(Products!$A$35="","",Products!$A$35)</f>
        <v/>
      </c>
      <c r="B73" s="33"/>
      <c r="C73" s="33"/>
      <c r="D73" s="21" t="str">
        <f aca="false">IF(A73="","",SUMIFS('Sales log'!$C$6:$C$605,'Sales log'!$B$6:$B$605,Products!$A$35,'Sales log'!$P$6:$P$605,Settings!$B$5))</f>
        <v/>
      </c>
      <c r="E73" s="22" t="str">
        <f aca="false">IF(A73="","",SUMIFS('Sales log'!$J$6:$J$605,'Sales log'!$B$6:$B$605,Products!$A$35,'Sales log'!$P$6:$P$605,Settings!$B$5))</f>
        <v/>
      </c>
      <c r="F73" s="22" t="str">
        <f aca="false">IF(A73="","",SUMIFS('Sales log'!$G$6:$G$605,'Sales log'!$B$6:$B$605,Products!$A$35,'Sales log'!$P$6:$P$605,Settings!$B$5))</f>
        <v/>
      </c>
      <c r="G73" s="22" t="str">
        <f aca="false">IF(A73="","",SUMIFS('Sales log'!$O$6:$O$605,'Sales log'!$B$6:$B$605,Products!$A$35,'Sales log'!$P$6:$P$605,Settings!$B$5))</f>
        <v/>
      </c>
      <c r="H73" s="23" t="str">
        <f aca="false">IF(OR(A73="",N(E73)-N(F73)=0),"",G73/(E73-F73))</f>
        <v/>
      </c>
      <c r="I73" s="23" t="str">
        <f aca="false">IF(OR(A73="",$I$39&lt;=0),"",G73/$I$39)</f>
        <v/>
      </c>
    </row>
    <row r="74" customFormat="false" ht="15" hidden="false" customHeight="false" outlineLevel="0" collapsed="false">
      <c r="A74" s="33" t="str">
        <f aca="false">IF(Products!$A$36="","",Products!$A$36)</f>
        <v/>
      </c>
      <c r="B74" s="33"/>
      <c r="C74" s="33"/>
      <c r="D74" s="21" t="str">
        <f aca="false">IF(A74="","",SUMIFS('Sales log'!$C$6:$C$605,'Sales log'!$B$6:$B$605,Products!$A$36,'Sales log'!$P$6:$P$605,Settings!$B$5))</f>
        <v/>
      </c>
      <c r="E74" s="22" t="str">
        <f aca="false">IF(A74="","",SUMIFS('Sales log'!$J$6:$J$605,'Sales log'!$B$6:$B$605,Products!$A$36,'Sales log'!$P$6:$P$605,Settings!$B$5))</f>
        <v/>
      </c>
      <c r="F74" s="22" t="str">
        <f aca="false">IF(A74="","",SUMIFS('Sales log'!$G$6:$G$605,'Sales log'!$B$6:$B$605,Products!$A$36,'Sales log'!$P$6:$P$605,Settings!$B$5))</f>
        <v/>
      </c>
      <c r="G74" s="22" t="str">
        <f aca="false">IF(A74="","",SUMIFS('Sales log'!$O$6:$O$605,'Sales log'!$B$6:$B$605,Products!$A$36,'Sales log'!$P$6:$P$605,Settings!$B$5))</f>
        <v/>
      </c>
      <c r="H74" s="23" t="str">
        <f aca="false">IF(OR(A74="",N(E74)-N(F74)=0),"",G74/(E74-F74))</f>
        <v/>
      </c>
      <c r="I74" s="23" t="str">
        <f aca="false">IF(OR(A74="",$I$39&lt;=0),"",G74/$I$39)</f>
        <v/>
      </c>
    </row>
    <row r="75" customFormat="false" ht="15" hidden="false" customHeight="false" outlineLevel="0" collapsed="false">
      <c r="A75" s="33" t="str">
        <f aca="false">IF(Products!$A$37="","",Products!$A$37)</f>
        <v/>
      </c>
      <c r="B75" s="33"/>
      <c r="C75" s="33"/>
      <c r="D75" s="21" t="str">
        <f aca="false">IF(A75="","",SUMIFS('Sales log'!$C$6:$C$605,'Sales log'!$B$6:$B$605,Products!$A$37,'Sales log'!$P$6:$P$605,Settings!$B$5))</f>
        <v/>
      </c>
      <c r="E75" s="22" t="str">
        <f aca="false">IF(A75="","",SUMIFS('Sales log'!$J$6:$J$605,'Sales log'!$B$6:$B$605,Products!$A$37,'Sales log'!$P$6:$P$605,Settings!$B$5))</f>
        <v/>
      </c>
      <c r="F75" s="22" t="str">
        <f aca="false">IF(A75="","",SUMIFS('Sales log'!$G$6:$G$605,'Sales log'!$B$6:$B$605,Products!$A$37,'Sales log'!$P$6:$P$605,Settings!$B$5))</f>
        <v/>
      </c>
      <c r="G75" s="22" t="str">
        <f aca="false">IF(A75="","",SUMIFS('Sales log'!$O$6:$O$605,'Sales log'!$B$6:$B$605,Products!$A$37,'Sales log'!$P$6:$P$605,Settings!$B$5))</f>
        <v/>
      </c>
      <c r="H75" s="23" t="str">
        <f aca="false">IF(OR(A75="",N(E75)-N(F75)=0),"",G75/(E75-F75))</f>
        <v/>
      </c>
      <c r="I75" s="23" t="str">
        <f aca="false">IF(OR(A75="",$I$39&lt;=0),"",G75/$I$39)</f>
        <v/>
      </c>
    </row>
    <row r="76" customFormat="false" ht="15" hidden="false" customHeight="false" outlineLevel="0" collapsed="false">
      <c r="A76" s="33" t="str">
        <f aca="false">IF(Products!$A$38="","",Products!$A$38)</f>
        <v/>
      </c>
      <c r="B76" s="33"/>
      <c r="C76" s="33"/>
      <c r="D76" s="21" t="str">
        <f aca="false">IF(A76="","",SUMIFS('Sales log'!$C$6:$C$605,'Sales log'!$B$6:$B$605,Products!$A$38,'Sales log'!$P$6:$P$605,Settings!$B$5))</f>
        <v/>
      </c>
      <c r="E76" s="22" t="str">
        <f aca="false">IF(A76="","",SUMIFS('Sales log'!$J$6:$J$605,'Sales log'!$B$6:$B$605,Products!$A$38,'Sales log'!$P$6:$P$605,Settings!$B$5))</f>
        <v/>
      </c>
      <c r="F76" s="22" t="str">
        <f aca="false">IF(A76="","",SUMIFS('Sales log'!$G$6:$G$605,'Sales log'!$B$6:$B$605,Products!$A$38,'Sales log'!$P$6:$P$605,Settings!$B$5))</f>
        <v/>
      </c>
      <c r="G76" s="22" t="str">
        <f aca="false">IF(A76="","",SUMIFS('Sales log'!$O$6:$O$605,'Sales log'!$B$6:$B$605,Products!$A$38,'Sales log'!$P$6:$P$605,Settings!$B$5))</f>
        <v/>
      </c>
      <c r="H76" s="23" t="str">
        <f aca="false">IF(OR(A76="",N(E76)-N(F76)=0),"",G76/(E76-F76))</f>
        <v/>
      </c>
      <c r="I76" s="23" t="str">
        <f aca="false">IF(OR(A76="",$I$39&lt;=0),"",G76/$I$39)</f>
        <v/>
      </c>
    </row>
    <row r="77" customFormat="false" ht="15" hidden="false" customHeight="false" outlineLevel="0" collapsed="false">
      <c r="A77" s="33" t="str">
        <f aca="false">IF(Products!$A$39="","",Products!$A$39)</f>
        <v/>
      </c>
      <c r="B77" s="33"/>
      <c r="C77" s="33"/>
      <c r="D77" s="21" t="str">
        <f aca="false">IF(A77="","",SUMIFS('Sales log'!$C$6:$C$605,'Sales log'!$B$6:$B$605,Products!$A$39,'Sales log'!$P$6:$P$605,Settings!$B$5))</f>
        <v/>
      </c>
      <c r="E77" s="22" t="str">
        <f aca="false">IF(A77="","",SUMIFS('Sales log'!$J$6:$J$605,'Sales log'!$B$6:$B$605,Products!$A$39,'Sales log'!$P$6:$P$605,Settings!$B$5))</f>
        <v/>
      </c>
      <c r="F77" s="22" t="str">
        <f aca="false">IF(A77="","",SUMIFS('Sales log'!$G$6:$G$605,'Sales log'!$B$6:$B$605,Products!$A$39,'Sales log'!$P$6:$P$605,Settings!$B$5))</f>
        <v/>
      </c>
      <c r="G77" s="22" t="str">
        <f aca="false">IF(A77="","",SUMIFS('Sales log'!$O$6:$O$605,'Sales log'!$B$6:$B$605,Products!$A$39,'Sales log'!$P$6:$P$605,Settings!$B$5))</f>
        <v/>
      </c>
      <c r="H77" s="23" t="str">
        <f aca="false">IF(OR(A77="",N(E77)-N(F77)=0),"",G77/(E77-F77))</f>
        <v/>
      </c>
      <c r="I77" s="23" t="str">
        <f aca="false">IF(OR(A77="",$I$39&lt;=0),"",G77/$I$39)</f>
        <v/>
      </c>
    </row>
    <row r="78" customFormat="false" ht="15" hidden="false" customHeight="false" outlineLevel="0" collapsed="false">
      <c r="A78" s="33" t="str">
        <f aca="false">IF(Products!$A$40="","",Products!$A$40)</f>
        <v/>
      </c>
      <c r="B78" s="33"/>
      <c r="C78" s="33"/>
      <c r="D78" s="21" t="str">
        <f aca="false">IF(A78="","",SUMIFS('Sales log'!$C$6:$C$605,'Sales log'!$B$6:$B$605,Products!$A$40,'Sales log'!$P$6:$P$605,Settings!$B$5))</f>
        <v/>
      </c>
      <c r="E78" s="22" t="str">
        <f aca="false">IF(A78="","",SUMIFS('Sales log'!$J$6:$J$605,'Sales log'!$B$6:$B$605,Products!$A$40,'Sales log'!$P$6:$P$605,Settings!$B$5))</f>
        <v/>
      </c>
      <c r="F78" s="22" t="str">
        <f aca="false">IF(A78="","",SUMIFS('Sales log'!$G$6:$G$605,'Sales log'!$B$6:$B$605,Products!$A$40,'Sales log'!$P$6:$P$605,Settings!$B$5))</f>
        <v/>
      </c>
      <c r="G78" s="22" t="str">
        <f aca="false">IF(A78="","",SUMIFS('Sales log'!$O$6:$O$605,'Sales log'!$B$6:$B$605,Products!$A$40,'Sales log'!$P$6:$P$605,Settings!$B$5))</f>
        <v/>
      </c>
      <c r="H78" s="23" t="str">
        <f aca="false">IF(OR(A78="",N(E78)-N(F78)=0),"",G78/(E78-F78))</f>
        <v/>
      </c>
      <c r="I78" s="23" t="str">
        <f aca="false">IF(OR(A78="",$I$39&lt;=0),"",G78/$I$39)</f>
        <v/>
      </c>
    </row>
    <row r="79" customFormat="false" ht="15" hidden="false" customHeight="false" outlineLevel="0" collapsed="false">
      <c r="A79" s="33" t="str">
        <f aca="false">IF(Products!$A$41="","",Products!$A$41)</f>
        <v/>
      </c>
      <c r="B79" s="33"/>
      <c r="C79" s="33"/>
      <c r="D79" s="21" t="str">
        <f aca="false">IF(A79="","",SUMIFS('Sales log'!$C$6:$C$605,'Sales log'!$B$6:$B$605,Products!$A$41,'Sales log'!$P$6:$P$605,Settings!$B$5))</f>
        <v/>
      </c>
      <c r="E79" s="22" t="str">
        <f aca="false">IF(A79="","",SUMIFS('Sales log'!$J$6:$J$605,'Sales log'!$B$6:$B$605,Products!$A$41,'Sales log'!$P$6:$P$605,Settings!$B$5))</f>
        <v/>
      </c>
      <c r="F79" s="22" t="str">
        <f aca="false">IF(A79="","",SUMIFS('Sales log'!$G$6:$G$605,'Sales log'!$B$6:$B$605,Products!$A$41,'Sales log'!$P$6:$P$605,Settings!$B$5))</f>
        <v/>
      </c>
      <c r="G79" s="22" t="str">
        <f aca="false">IF(A79="","",SUMIFS('Sales log'!$O$6:$O$605,'Sales log'!$B$6:$B$605,Products!$A$41,'Sales log'!$P$6:$P$605,Settings!$B$5))</f>
        <v/>
      </c>
      <c r="H79" s="23" t="str">
        <f aca="false">IF(OR(A79="",N(E79)-N(F79)=0),"",G79/(E79-F79))</f>
        <v/>
      </c>
      <c r="I79" s="23" t="str">
        <f aca="false">IF(OR(A79="",$I$39&lt;=0),"",G79/$I$39)</f>
        <v/>
      </c>
    </row>
    <row r="80" customFormat="false" ht="15" hidden="false" customHeight="false" outlineLevel="0" collapsed="false">
      <c r="A80" s="33" t="str">
        <f aca="false">IF(Products!$A$42="","",Products!$A$42)</f>
        <v/>
      </c>
      <c r="B80" s="33"/>
      <c r="C80" s="33"/>
      <c r="D80" s="21" t="str">
        <f aca="false">IF(A80="","",SUMIFS('Sales log'!$C$6:$C$605,'Sales log'!$B$6:$B$605,Products!$A$42,'Sales log'!$P$6:$P$605,Settings!$B$5))</f>
        <v/>
      </c>
      <c r="E80" s="22" t="str">
        <f aca="false">IF(A80="","",SUMIFS('Sales log'!$J$6:$J$605,'Sales log'!$B$6:$B$605,Products!$A$42,'Sales log'!$P$6:$P$605,Settings!$B$5))</f>
        <v/>
      </c>
      <c r="F80" s="22" t="str">
        <f aca="false">IF(A80="","",SUMIFS('Sales log'!$G$6:$G$605,'Sales log'!$B$6:$B$605,Products!$A$42,'Sales log'!$P$6:$P$605,Settings!$B$5))</f>
        <v/>
      </c>
      <c r="G80" s="22" t="str">
        <f aca="false">IF(A80="","",SUMIFS('Sales log'!$O$6:$O$605,'Sales log'!$B$6:$B$605,Products!$A$42,'Sales log'!$P$6:$P$605,Settings!$B$5))</f>
        <v/>
      </c>
      <c r="H80" s="23" t="str">
        <f aca="false">IF(OR(A80="",N(E80)-N(F80)=0),"",G80/(E80-F80))</f>
        <v/>
      </c>
      <c r="I80" s="23" t="str">
        <f aca="false">IF(OR(A80="",$I$39&lt;=0),"",G80/$I$39)</f>
        <v/>
      </c>
    </row>
    <row r="81" customFormat="false" ht="15" hidden="false" customHeight="false" outlineLevel="0" collapsed="false">
      <c r="A81" s="33" t="str">
        <f aca="false">IF(Products!$A$43="","",Products!$A$43)</f>
        <v/>
      </c>
      <c r="B81" s="33"/>
      <c r="C81" s="33"/>
      <c r="D81" s="21" t="str">
        <f aca="false">IF(A81="","",SUMIFS('Sales log'!$C$6:$C$605,'Sales log'!$B$6:$B$605,Products!$A$43,'Sales log'!$P$6:$P$605,Settings!$B$5))</f>
        <v/>
      </c>
      <c r="E81" s="22" t="str">
        <f aca="false">IF(A81="","",SUMIFS('Sales log'!$J$6:$J$605,'Sales log'!$B$6:$B$605,Products!$A$43,'Sales log'!$P$6:$P$605,Settings!$B$5))</f>
        <v/>
      </c>
      <c r="F81" s="22" t="str">
        <f aca="false">IF(A81="","",SUMIFS('Sales log'!$G$6:$G$605,'Sales log'!$B$6:$B$605,Products!$A$43,'Sales log'!$P$6:$P$605,Settings!$B$5))</f>
        <v/>
      </c>
      <c r="G81" s="22" t="str">
        <f aca="false">IF(A81="","",SUMIFS('Sales log'!$O$6:$O$605,'Sales log'!$B$6:$B$605,Products!$A$43,'Sales log'!$P$6:$P$605,Settings!$B$5))</f>
        <v/>
      </c>
      <c r="H81" s="23" t="str">
        <f aca="false">IF(OR(A81="",N(E81)-N(F81)=0),"",G81/(E81-F81))</f>
        <v/>
      </c>
      <c r="I81" s="23" t="str">
        <f aca="false">IF(OR(A81="",$I$39&lt;=0),"",G81/$I$39)</f>
        <v/>
      </c>
    </row>
    <row r="82" customFormat="false" ht="15" hidden="false" customHeight="false" outlineLevel="0" collapsed="false">
      <c r="A82" s="33" t="str">
        <f aca="false">IF(Products!$A$44="","",Products!$A$44)</f>
        <v/>
      </c>
      <c r="B82" s="33"/>
      <c r="C82" s="33"/>
      <c r="D82" s="21" t="str">
        <f aca="false">IF(A82="","",SUMIFS('Sales log'!$C$6:$C$605,'Sales log'!$B$6:$B$605,Products!$A$44,'Sales log'!$P$6:$P$605,Settings!$B$5))</f>
        <v/>
      </c>
      <c r="E82" s="22" t="str">
        <f aca="false">IF(A82="","",SUMIFS('Sales log'!$J$6:$J$605,'Sales log'!$B$6:$B$605,Products!$A$44,'Sales log'!$P$6:$P$605,Settings!$B$5))</f>
        <v/>
      </c>
      <c r="F82" s="22" t="str">
        <f aca="false">IF(A82="","",SUMIFS('Sales log'!$G$6:$G$605,'Sales log'!$B$6:$B$605,Products!$A$44,'Sales log'!$P$6:$P$605,Settings!$B$5))</f>
        <v/>
      </c>
      <c r="G82" s="22" t="str">
        <f aca="false">IF(A82="","",SUMIFS('Sales log'!$O$6:$O$605,'Sales log'!$B$6:$B$605,Products!$A$44,'Sales log'!$P$6:$P$605,Settings!$B$5))</f>
        <v/>
      </c>
      <c r="H82" s="23" t="str">
        <f aca="false">IF(OR(A82="",N(E82)-N(F82)=0),"",G82/(E82-F82))</f>
        <v/>
      </c>
      <c r="I82" s="23" t="str">
        <f aca="false">IF(OR(A82="",$I$39&lt;=0),"",G82/$I$39)</f>
        <v/>
      </c>
    </row>
    <row r="83" customFormat="false" ht="15" hidden="false" customHeight="false" outlineLevel="0" collapsed="false">
      <c r="A83" s="33" t="str">
        <f aca="false">IF(Products!$A$45="","",Products!$A$45)</f>
        <v/>
      </c>
      <c r="B83" s="33"/>
      <c r="C83" s="33"/>
      <c r="D83" s="21" t="str">
        <f aca="false">IF(A83="","",SUMIFS('Sales log'!$C$6:$C$605,'Sales log'!$B$6:$B$605,Products!$A$45,'Sales log'!$P$6:$P$605,Settings!$B$5))</f>
        <v/>
      </c>
      <c r="E83" s="22" t="str">
        <f aca="false">IF(A83="","",SUMIFS('Sales log'!$J$6:$J$605,'Sales log'!$B$6:$B$605,Products!$A$45,'Sales log'!$P$6:$P$605,Settings!$B$5))</f>
        <v/>
      </c>
      <c r="F83" s="22" t="str">
        <f aca="false">IF(A83="","",SUMIFS('Sales log'!$G$6:$G$605,'Sales log'!$B$6:$B$605,Products!$A$45,'Sales log'!$P$6:$P$605,Settings!$B$5))</f>
        <v/>
      </c>
      <c r="G83" s="22" t="str">
        <f aca="false">IF(A83="","",SUMIFS('Sales log'!$O$6:$O$605,'Sales log'!$B$6:$B$605,Products!$A$45,'Sales log'!$P$6:$P$605,Settings!$B$5))</f>
        <v/>
      </c>
      <c r="H83" s="23" t="str">
        <f aca="false">IF(OR(A83="",N(E83)-N(F83)=0),"",G83/(E83-F83))</f>
        <v/>
      </c>
      <c r="I83" s="23" t="str">
        <f aca="false">IF(OR(A83="",$I$39&lt;=0),"",G83/$I$39)</f>
        <v/>
      </c>
    </row>
    <row r="84" customFormat="false" ht="15" hidden="false" customHeight="false" outlineLevel="0" collapsed="false">
      <c r="A84" s="33" t="str">
        <f aca="false">IF(Products!$A$46="","",Products!$A$46)</f>
        <v/>
      </c>
      <c r="B84" s="33"/>
      <c r="C84" s="33"/>
      <c r="D84" s="21" t="str">
        <f aca="false">IF(A84="","",SUMIFS('Sales log'!$C$6:$C$605,'Sales log'!$B$6:$B$605,Products!$A$46,'Sales log'!$P$6:$P$605,Settings!$B$5))</f>
        <v/>
      </c>
      <c r="E84" s="22" t="str">
        <f aca="false">IF(A84="","",SUMIFS('Sales log'!$J$6:$J$605,'Sales log'!$B$6:$B$605,Products!$A$46,'Sales log'!$P$6:$P$605,Settings!$B$5))</f>
        <v/>
      </c>
      <c r="F84" s="22" t="str">
        <f aca="false">IF(A84="","",SUMIFS('Sales log'!$G$6:$G$605,'Sales log'!$B$6:$B$605,Products!$A$46,'Sales log'!$P$6:$P$605,Settings!$B$5))</f>
        <v/>
      </c>
      <c r="G84" s="22" t="str">
        <f aca="false">IF(A84="","",SUMIFS('Sales log'!$O$6:$O$605,'Sales log'!$B$6:$B$605,Products!$A$46,'Sales log'!$P$6:$P$605,Settings!$B$5))</f>
        <v/>
      </c>
      <c r="H84" s="23" t="str">
        <f aca="false">IF(OR(A84="",N(E84)-N(F84)=0),"",G84/(E84-F84))</f>
        <v/>
      </c>
      <c r="I84" s="23" t="str">
        <f aca="false">IF(OR(A84="",$I$39&lt;=0),"",G84/$I$39)</f>
        <v/>
      </c>
    </row>
    <row r="85" customFormat="false" ht="15" hidden="false" customHeight="false" outlineLevel="0" collapsed="false">
      <c r="A85" s="33" t="str">
        <f aca="false">IF(Products!$A$47="","",Products!$A$47)</f>
        <v/>
      </c>
      <c r="B85" s="33"/>
      <c r="C85" s="33"/>
      <c r="D85" s="21" t="str">
        <f aca="false">IF(A85="","",SUMIFS('Sales log'!$C$6:$C$605,'Sales log'!$B$6:$B$605,Products!$A$47,'Sales log'!$P$6:$P$605,Settings!$B$5))</f>
        <v/>
      </c>
      <c r="E85" s="22" t="str">
        <f aca="false">IF(A85="","",SUMIFS('Sales log'!$J$6:$J$605,'Sales log'!$B$6:$B$605,Products!$A$47,'Sales log'!$P$6:$P$605,Settings!$B$5))</f>
        <v/>
      </c>
      <c r="F85" s="22" t="str">
        <f aca="false">IF(A85="","",SUMIFS('Sales log'!$G$6:$G$605,'Sales log'!$B$6:$B$605,Products!$A$47,'Sales log'!$P$6:$P$605,Settings!$B$5))</f>
        <v/>
      </c>
      <c r="G85" s="22" t="str">
        <f aca="false">IF(A85="","",SUMIFS('Sales log'!$O$6:$O$605,'Sales log'!$B$6:$B$605,Products!$A$47,'Sales log'!$P$6:$P$605,Settings!$B$5))</f>
        <v/>
      </c>
      <c r="H85" s="23" t="str">
        <f aca="false">IF(OR(A85="",N(E85)-N(F85)=0),"",G85/(E85-F85))</f>
        <v/>
      </c>
      <c r="I85" s="23" t="str">
        <f aca="false">IF(OR(A85="",$I$39&lt;=0),"",G85/$I$39)</f>
        <v/>
      </c>
    </row>
    <row r="86" customFormat="false" ht="15" hidden="false" customHeight="false" outlineLevel="0" collapsed="false">
      <c r="A86" s="33" t="str">
        <f aca="false">IF(Products!$A$48="","",Products!$A$48)</f>
        <v/>
      </c>
      <c r="B86" s="33"/>
      <c r="C86" s="33"/>
      <c r="D86" s="21" t="str">
        <f aca="false">IF(A86="","",SUMIFS('Sales log'!$C$6:$C$605,'Sales log'!$B$6:$B$605,Products!$A$48,'Sales log'!$P$6:$P$605,Settings!$B$5))</f>
        <v/>
      </c>
      <c r="E86" s="22" t="str">
        <f aca="false">IF(A86="","",SUMIFS('Sales log'!$J$6:$J$605,'Sales log'!$B$6:$B$605,Products!$A$48,'Sales log'!$P$6:$P$605,Settings!$B$5))</f>
        <v/>
      </c>
      <c r="F86" s="22" t="str">
        <f aca="false">IF(A86="","",SUMIFS('Sales log'!$G$6:$G$605,'Sales log'!$B$6:$B$605,Products!$A$48,'Sales log'!$P$6:$P$605,Settings!$B$5))</f>
        <v/>
      </c>
      <c r="G86" s="22" t="str">
        <f aca="false">IF(A86="","",SUMIFS('Sales log'!$O$6:$O$605,'Sales log'!$B$6:$B$605,Products!$A$48,'Sales log'!$P$6:$P$605,Settings!$B$5))</f>
        <v/>
      </c>
      <c r="H86" s="23" t="str">
        <f aca="false">IF(OR(A86="",N(E86)-N(F86)=0),"",G86/(E86-F86))</f>
        <v/>
      </c>
      <c r="I86" s="23" t="str">
        <f aca="false">IF(OR(A86="",$I$39&lt;=0),"",G86/$I$39)</f>
        <v/>
      </c>
    </row>
    <row r="87" customFormat="false" ht="15" hidden="false" customHeight="false" outlineLevel="0" collapsed="false">
      <c r="A87" s="33" t="str">
        <f aca="false">IF(Products!$A$49="","",Products!$A$49)</f>
        <v/>
      </c>
      <c r="B87" s="33"/>
      <c r="C87" s="33"/>
      <c r="D87" s="21" t="str">
        <f aca="false">IF(A87="","",SUMIFS('Sales log'!$C$6:$C$605,'Sales log'!$B$6:$B$605,Products!$A$49,'Sales log'!$P$6:$P$605,Settings!$B$5))</f>
        <v/>
      </c>
      <c r="E87" s="22" t="str">
        <f aca="false">IF(A87="","",SUMIFS('Sales log'!$J$6:$J$605,'Sales log'!$B$6:$B$605,Products!$A$49,'Sales log'!$P$6:$P$605,Settings!$B$5))</f>
        <v/>
      </c>
      <c r="F87" s="22" t="str">
        <f aca="false">IF(A87="","",SUMIFS('Sales log'!$G$6:$G$605,'Sales log'!$B$6:$B$605,Products!$A$49,'Sales log'!$P$6:$P$605,Settings!$B$5))</f>
        <v/>
      </c>
      <c r="G87" s="22" t="str">
        <f aca="false">IF(A87="","",SUMIFS('Sales log'!$O$6:$O$605,'Sales log'!$B$6:$B$605,Products!$A$49,'Sales log'!$P$6:$P$605,Settings!$B$5))</f>
        <v/>
      </c>
      <c r="H87" s="23" t="str">
        <f aca="false">IF(OR(A87="",N(E87)-N(F87)=0),"",G87/(E87-F87))</f>
        <v/>
      </c>
      <c r="I87" s="23" t="str">
        <f aca="false">IF(OR(A87="",$I$39&lt;=0),"",G87/$I$39)</f>
        <v/>
      </c>
    </row>
    <row r="88" customFormat="false" ht="15" hidden="false" customHeight="false" outlineLevel="0" collapsed="false">
      <c r="A88" s="33" t="str">
        <f aca="false">IF(Products!$A$50="","",Products!$A$50)</f>
        <v/>
      </c>
      <c r="B88" s="33"/>
      <c r="C88" s="33"/>
      <c r="D88" s="21" t="str">
        <f aca="false">IF(A88="","",SUMIFS('Sales log'!$C$6:$C$605,'Sales log'!$B$6:$B$605,Products!$A$50,'Sales log'!$P$6:$P$605,Settings!$B$5))</f>
        <v/>
      </c>
      <c r="E88" s="22" t="str">
        <f aca="false">IF(A88="","",SUMIFS('Sales log'!$J$6:$J$605,'Sales log'!$B$6:$B$605,Products!$A$50,'Sales log'!$P$6:$P$605,Settings!$B$5))</f>
        <v/>
      </c>
      <c r="F88" s="22" t="str">
        <f aca="false">IF(A88="","",SUMIFS('Sales log'!$G$6:$G$605,'Sales log'!$B$6:$B$605,Products!$A$50,'Sales log'!$P$6:$P$605,Settings!$B$5))</f>
        <v/>
      </c>
      <c r="G88" s="22" t="str">
        <f aca="false">IF(A88="","",SUMIFS('Sales log'!$O$6:$O$605,'Sales log'!$B$6:$B$605,Products!$A$50,'Sales log'!$P$6:$P$605,Settings!$B$5))</f>
        <v/>
      </c>
      <c r="H88" s="23" t="str">
        <f aca="false">IF(OR(A88="",N(E88)-N(F88)=0),"",G88/(E88-F88))</f>
        <v/>
      </c>
      <c r="I88" s="23" t="str">
        <f aca="false">IF(OR(A88="",$I$39&lt;=0),"",G88/$I$39)</f>
        <v/>
      </c>
    </row>
    <row r="89" customFormat="false" ht="15" hidden="false" customHeight="false" outlineLevel="0" collapsed="false">
      <c r="A89" s="33" t="str">
        <f aca="false">IF(Products!$A$51="","",Products!$A$51)</f>
        <v/>
      </c>
      <c r="B89" s="33"/>
      <c r="C89" s="33"/>
      <c r="D89" s="21" t="str">
        <f aca="false">IF(A89="","",SUMIFS('Sales log'!$C$6:$C$605,'Sales log'!$B$6:$B$605,Products!$A$51,'Sales log'!$P$6:$P$605,Settings!$B$5))</f>
        <v/>
      </c>
      <c r="E89" s="22" t="str">
        <f aca="false">IF(A89="","",SUMIFS('Sales log'!$J$6:$J$605,'Sales log'!$B$6:$B$605,Products!$A$51,'Sales log'!$P$6:$P$605,Settings!$B$5))</f>
        <v/>
      </c>
      <c r="F89" s="22" t="str">
        <f aca="false">IF(A89="","",SUMIFS('Sales log'!$G$6:$G$605,'Sales log'!$B$6:$B$605,Products!$A$51,'Sales log'!$P$6:$P$605,Settings!$B$5))</f>
        <v/>
      </c>
      <c r="G89" s="22" t="str">
        <f aca="false">IF(A89="","",SUMIFS('Sales log'!$O$6:$O$605,'Sales log'!$B$6:$B$605,Products!$A$51,'Sales log'!$P$6:$P$605,Settings!$B$5))</f>
        <v/>
      </c>
      <c r="H89" s="23" t="str">
        <f aca="false">IF(OR(A89="",N(E89)-N(F89)=0),"",G89/(E89-F89))</f>
        <v/>
      </c>
      <c r="I89" s="23" t="str">
        <f aca="false">IF(OR(A89="",$I$39&lt;=0),"",G89/$I$39)</f>
        <v/>
      </c>
    </row>
    <row r="90" customFormat="false" ht="15" hidden="false" customHeight="false" outlineLevel="0" collapsed="false">
      <c r="A90" s="33" t="str">
        <f aca="false">IF(Products!$A$52="","",Products!$A$52)</f>
        <v/>
      </c>
      <c r="B90" s="33"/>
      <c r="C90" s="33"/>
      <c r="D90" s="21" t="str">
        <f aca="false">IF(A90="","",SUMIFS('Sales log'!$C$6:$C$605,'Sales log'!$B$6:$B$605,Products!$A$52,'Sales log'!$P$6:$P$605,Settings!$B$5))</f>
        <v/>
      </c>
      <c r="E90" s="22" t="str">
        <f aca="false">IF(A90="","",SUMIFS('Sales log'!$J$6:$J$605,'Sales log'!$B$6:$B$605,Products!$A$52,'Sales log'!$P$6:$P$605,Settings!$B$5))</f>
        <v/>
      </c>
      <c r="F90" s="22" t="str">
        <f aca="false">IF(A90="","",SUMIFS('Sales log'!$G$6:$G$605,'Sales log'!$B$6:$B$605,Products!$A$52,'Sales log'!$P$6:$P$605,Settings!$B$5))</f>
        <v/>
      </c>
      <c r="G90" s="22" t="str">
        <f aca="false">IF(A90="","",SUMIFS('Sales log'!$O$6:$O$605,'Sales log'!$B$6:$B$605,Products!$A$52,'Sales log'!$P$6:$P$605,Settings!$B$5))</f>
        <v/>
      </c>
      <c r="H90" s="23" t="str">
        <f aca="false">IF(OR(A90="",N(E90)-N(F90)=0),"",G90/(E90-F90))</f>
        <v/>
      </c>
      <c r="I90" s="23" t="str">
        <f aca="false">IF(OR(A90="",$I$39&lt;=0),"",G90/$I$39)</f>
        <v/>
      </c>
    </row>
    <row r="91" customFormat="false" ht="15" hidden="false" customHeight="false" outlineLevel="0" collapsed="false">
      <c r="A91" s="33" t="str">
        <f aca="false">IF(Products!$A$53="","",Products!$A$53)</f>
        <v/>
      </c>
      <c r="B91" s="33"/>
      <c r="C91" s="33"/>
      <c r="D91" s="21" t="str">
        <f aca="false">IF(A91="","",SUMIFS('Sales log'!$C$6:$C$605,'Sales log'!$B$6:$B$605,Products!$A$53,'Sales log'!$P$6:$P$605,Settings!$B$5))</f>
        <v/>
      </c>
      <c r="E91" s="22" t="str">
        <f aca="false">IF(A91="","",SUMIFS('Sales log'!$J$6:$J$605,'Sales log'!$B$6:$B$605,Products!$A$53,'Sales log'!$P$6:$P$605,Settings!$B$5))</f>
        <v/>
      </c>
      <c r="F91" s="22" t="str">
        <f aca="false">IF(A91="","",SUMIFS('Sales log'!$G$6:$G$605,'Sales log'!$B$6:$B$605,Products!$A$53,'Sales log'!$P$6:$P$605,Settings!$B$5))</f>
        <v/>
      </c>
      <c r="G91" s="22" t="str">
        <f aca="false">IF(A91="","",SUMIFS('Sales log'!$O$6:$O$605,'Sales log'!$B$6:$B$605,Products!$A$53,'Sales log'!$P$6:$P$605,Settings!$B$5))</f>
        <v/>
      </c>
      <c r="H91" s="23" t="str">
        <f aca="false">IF(OR(A91="",N(E91)-N(F91)=0),"",G91/(E91-F91))</f>
        <v/>
      </c>
      <c r="I91" s="23" t="str">
        <f aca="false">IF(OR(A91="",$I$39&lt;=0),"",G91/$I$39)</f>
        <v/>
      </c>
    </row>
    <row r="92" customFormat="false" ht="15" hidden="false" customHeight="false" outlineLevel="0" collapsed="false">
      <c r="A92" s="33" t="str">
        <f aca="false">IF(Products!$A$54="","",Products!$A$54)</f>
        <v/>
      </c>
      <c r="B92" s="33"/>
      <c r="C92" s="33"/>
      <c r="D92" s="21" t="str">
        <f aca="false">IF(A92="","",SUMIFS('Sales log'!$C$6:$C$605,'Sales log'!$B$6:$B$605,Products!$A$54,'Sales log'!$P$6:$P$605,Settings!$B$5))</f>
        <v/>
      </c>
      <c r="E92" s="22" t="str">
        <f aca="false">IF(A92="","",SUMIFS('Sales log'!$J$6:$J$605,'Sales log'!$B$6:$B$605,Products!$A$54,'Sales log'!$P$6:$P$605,Settings!$B$5))</f>
        <v/>
      </c>
      <c r="F92" s="22" t="str">
        <f aca="false">IF(A92="","",SUMIFS('Sales log'!$G$6:$G$605,'Sales log'!$B$6:$B$605,Products!$A$54,'Sales log'!$P$6:$P$605,Settings!$B$5))</f>
        <v/>
      </c>
      <c r="G92" s="22" t="str">
        <f aca="false">IF(A92="","",SUMIFS('Sales log'!$O$6:$O$605,'Sales log'!$B$6:$B$605,Products!$A$54,'Sales log'!$P$6:$P$605,Settings!$B$5))</f>
        <v/>
      </c>
      <c r="H92" s="23" t="str">
        <f aca="false">IF(OR(A92="",N(E92)-N(F92)=0),"",G92/(E92-F92))</f>
        <v/>
      </c>
      <c r="I92" s="23" t="str">
        <f aca="false">IF(OR(A92="",$I$39&lt;=0),"",G92/$I$39)</f>
        <v/>
      </c>
    </row>
    <row r="93" customFormat="false" ht="15" hidden="false" customHeight="false" outlineLevel="0" collapsed="false">
      <c r="A93" s="33" t="str">
        <f aca="false">IF(Products!$A$55="","",Products!$A$55)</f>
        <v/>
      </c>
      <c r="B93" s="33"/>
      <c r="C93" s="33"/>
      <c r="D93" s="21" t="str">
        <f aca="false">IF(A93="","",SUMIFS('Sales log'!$C$6:$C$605,'Sales log'!$B$6:$B$605,Products!$A$55,'Sales log'!$P$6:$P$605,Settings!$B$5))</f>
        <v/>
      </c>
      <c r="E93" s="22" t="str">
        <f aca="false">IF(A93="","",SUMIFS('Sales log'!$J$6:$J$605,'Sales log'!$B$6:$B$605,Products!$A$55,'Sales log'!$P$6:$P$605,Settings!$B$5))</f>
        <v/>
      </c>
      <c r="F93" s="22" t="str">
        <f aca="false">IF(A93="","",SUMIFS('Sales log'!$G$6:$G$605,'Sales log'!$B$6:$B$605,Products!$A$55,'Sales log'!$P$6:$P$605,Settings!$B$5))</f>
        <v/>
      </c>
      <c r="G93" s="22" t="str">
        <f aca="false">IF(A93="","",SUMIFS('Sales log'!$O$6:$O$605,'Sales log'!$B$6:$B$605,Products!$A$55,'Sales log'!$P$6:$P$605,Settings!$B$5))</f>
        <v/>
      </c>
      <c r="H93" s="23" t="str">
        <f aca="false">IF(OR(A93="",N(E93)-N(F93)=0),"",G93/(E93-F93))</f>
        <v/>
      </c>
      <c r="I93" s="23" t="str">
        <f aca="false">IF(OR(A93="",$I$39&lt;=0),"",G93/$I$39)</f>
        <v/>
      </c>
    </row>
    <row r="94" customFormat="false" ht="15" hidden="false" customHeight="false" outlineLevel="0" collapsed="false">
      <c r="A94" s="32" t="s">
        <v>107</v>
      </c>
    </row>
  </sheetData>
  <sheetProtection sheet="true" formatCells="false" formatColumns="false" formatRows="false"/>
  <mergeCells count="66">
    <mergeCell ref="A4:B4"/>
    <mergeCell ref="C4:D4"/>
    <mergeCell ref="E4:F4"/>
    <mergeCell ref="G4:H4"/>
    <mergeCell ref="I4:J4"/>
    <mergeCell ref="A5:B5"/>
    <mergeCell ref="C5:D5"/>
    <mergeCell ref="E5:F5"/>
    <mergeCell ref="G5:H5"/>
    <mergeCell ref="I5:J5"/>
    <mergeCell ref="A6:B6"/>
    <mergeCell ref="C6:D6"/>
    <mergeCell ref="E6:F6"/>
    <mergeCell ref="G6:H6"/>
    <mergeCell ref="I6:J6"/>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s>
  <conditionalFormatting sqref="I27:I39">
    <cfRule type="cellIs" priority="2" operator="lessThan" aboveAverage="0" equalAverage="0" bottom="0" percent="0" rank="0" text="" dxfId="0">
      <formula>0</formula>
    </cfRule>
    <cfRule type="cellIs" priority="3" operator="greaterThan" aboveAverage="0" equalAverage="0" bottom="0" percent="0" rank="0" text="" dxfId="1">
      <formula>0</formula>
    </cfRule>
  </conditionalFormatting>
  <conditionalFormatting sqref="G44:G93">
    <cfRule type="cellIs" priority="4" operator="lessThan" aboveAverage="0" equalAverage="0" bottom="0" percent="0" rank="0" text="" dxfId="0">
      <formula>0</formula>
    </cfRule>
    <cfRule type="cellIs" priority="5" operator="greater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6"/>
    <col collapsed="false" customWidth="true" hidden="false" outlineLevel="0" max="3" min="3" style="0" width="70"/>
  </cols>
  <sheetData>
    <row r="1" customFormat="false" ht="27.75" hidden="false" customHeight="true" outlineLevel="0" collapsed="false">
      <c r="A1" s="34" t="s">
        <v>108</v>
      </c>
    </row>
    <row r="2" customFormat="false" ht="15" hidden="false" customHeight="false" outlineLevel="0" collapsed="false">
      <c r="A2" s="9" t="s">
        <v>109</v>
      </c>
    </row>
    <row r="3" customFormat="false" ht="15" hidden="false" customHeight="false" outlineLevel="0" collapsed="false">
      <c r="A3" s="35" t="s">
        <v>3</v>
      </c>
      <c r="B3" s="36" t="s">
        <v>5</v>
      </c>
      <c r="C3" s="37" t="s">
        <v>110</v>
      </c>
    </row>
    <row r="5" customFormat="false" ht="21.75" hidden="false" customHeight="true" outlineLevel="0" collapsed="false">
      <c r="A5" s="38" t="s">
        <v>111</v>
      </c>
      <c r="B5" s="39" t="n">
        <v>2026</v>
      </c>
      <c r="C5" s="37" t="s">
        <v>112</v>
      </c>
    </row>
    <row r="6" customFormat="false" ht="21.75" hidden="false" customHeight="true" outlineLevel="0" collapsed="false">
      <c r="A6" s="38" t="s">
        <v>113</v>
      </c>
      <c r="B6" s="39" t="s">
        <v>114</v>
      </c>
      <c r="C6" s="37" t="s">
        <v>115</v>
      </c>
    </row>
  </sheetData>
  <sheetProtection sheet="true" formatCells="false" formatColumns="false" formatRows="false"/>
  <dataValidations count="2">
    <dataValidation allowBlank="false" error="Enter a year such as 2026." errorStyle="stop" errorTitle="Year" operator="between" showDropDown="false" showErrorMessage="true" showInputMessage="false" sqref="B5" type="whole">
      <formula1>2000</formula1>
      <formula2>2100</formula2>
    </dataValidation>
    <dataValidation allowBlank="false" errorStyle="stop" operator="between" showDropDown="false" showErrorMessage="false" showInputMessage="false" sqref="B6" type="list">
      <formula1>"GBP,USD,EUR,CAD,AUD,NZD"</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6"/>
    <col collapsed="false" customWidth="true" hidden="false" outlineLevel="0" max="3" min="3" style="0" width="11"/>
    <col collapsed="false" customWidth="true" hidden="false" outlineLevel="0" max="4" min="4" style="0" width="12"/>
    <col collapsed="false" customWidth="true" hidden="false" outlineLevel="0" max="5" min="5" style="0" width="13"/>
    <col collapsed="false" customWidth="true" hidden="false" outlineLevel="0" max="6" min="6" style="0" width="12"/>
    <col collapsed="false" customWidth="true" hidden="false" outlineLevel="0" max="7" min="7" style="0" width="13"/>
    <col collapsed="false" customWidth="true" hidden="false" outlineLevel="0" max="8" min="8" style="0" width="14"/>
    <col collapsed="false" customWidth="true" hidden="false" outlineLevel="0" max="9" min="9" style="0" width="13"/>
    <col collapsed="false" customWidth="true" hidden="false" outlineLevel="0" max="10" min="10" style="0" width="10"/>
  </cols>
  <sheetData>
    <row r="1" customFormat="false" ht="27.75" hidden="false" customHeight="true" outlineLevel="0" collapsed="false">
      <c r="A1" s="34" t="s">
        <v>116</v>
      </c>
    </row>
    <row r="2" customFormat="false" ht="15" hidden="false" customHeight="false" outlineLevel="0" collapsed="false">
      <c r="A2" s="9" t="s">
        <v>117</v>
      </c>
    </row>
    <row r="3" customFormat="false" ht="15" hidden="false" customHeight="false" outlineLevel="0" collapsed="false">
      <c r="A3" s="35" t="s">
        <v>3</v>
      </c>
      <c r="B3" s="36" t="s">
        <v>5</v>
      </c>
      <c r="C3" s="37" t="s">
        <v>110</v>
      </c>
    </row>
    <row r="5" customFormat="false" ht="48" hidden="false" customHeight="true" outlineLevel="0" collapsed="false">
      <c r="A5" s="40" t="s">
        <v>118</v>
      </c>
      <c r="B5" s="40" t="s">
        <v>119</v>
      </c>
      <c r="C5" s="40" t="s">
        <v>120</v>
      </c>
      <c r="D5" s="40" t="s">
        <v>121</v>
      </c>
      <c r="E5" s="40" t="s">
        <v>122</v>
      </c>
      <c r="F5" s="40" t="s">
        <v>123</v>
      </c>
      <c r="G5" s="40" t="s">
        <v>124</v>
      </c>
      <c r="H5" s="41" t="s">
        <v>125</v>
      </c>
      <c r="I5" s="41" t="s">
        <v>126</v>
      </c>
      <c r="J5" s="41" t="s">
        <v>89</v>
      </c>
    </row>
    <row r="6" customFormat="false" ht="15" hidden="false" customHeight="false" outlineLevel="0" collapsed="false">
      <c r="A6" s="42" t="s">
        <v>127</v>
      </c>
      <c r="B6" s="42" t="s">
        <v>128</v>
      </c>
      <c r="C6" s="43" t="n">
        <v>4.5</v>
      </c>
      <c r="D6" s="44" t="n">
        <v>0.065</v>
      </c>
      <c r="E6" s="44" t="n">
        <v>0.04</v>
      </c>
      <c r="F6" s="43" t="n">
        <v>0.2</v>
      </c>
      <c r="G6" s="43" t="n">
        <v>0</v>
      </c>
      <c r="H6" s="22" t="n">
        <f aca="false">IF(OR($A6="",$C6=""),"",$C6*($D6+$E6)+$F6+$G6)</f>
        <v>0.6725</v>
      </c>
      <c r="I6" s="22" t="n">
        <f aca="false">IF(H6="","",$C6-H6)</f>
        <v>3.8275</v>
      </c>
      <c r="J6" s="23" t="n">
        <f aca="false">IF(OR(I6="",N($C6)=0),"",I6/$C6)</f>
        <v>0.850555555555556</v>
      </c>
    </row>
    <row r="7" customFormat="false" ht="15" hidden="false" customHeight="false" outlineLevel="0" collapsed="false">
      <c r="A7" s="42" t="s">
        <v>129</v>
      </c>
      <c r="B7" s="42" t="s">
        <v>128</v>
      </c>
      <c r="C7" s="43" t="n">
        <v>3</v>
      </c>
      <c r="D7" s="44" t="n">
        <v>0.065</v>
      </c>
      <c r="E7" s="44" t="n">
        <v>0.04</v>
      </c>
      <c r="F7" s="43" t="n">
        <v>0.2</v>
      </c>
      <c r="G7" s="43" t="n">
        <v>0</v>
      </c>
      <c r="H7" s="22" t="n">
        <f aca="false">IF(OR($A7="",$C7=""),"",$C7*($D7+$E7)+$F7+$G7)</f>
        <v>0.515</v>
      </c>
      <c r="I7" s="22" t="n">
        <f aca="false">IF(H7="","",$C7-H7)</f>
        <v>2.485</v>
      </c>
      <c r="J7" s="23" t="n">
        <f aca="false">IF(OR(I7="",N($C7)=0),"",I7/$C7)</f>
        <v>0.828333333333333</v>
      </c>
    </row>
    <row r="8" customFormat="false" ht="15" hidden="false" customHeight="false" outlineLevel="0" collapsed="false">
      <c r="A8" s="42" t="s">
        <v>130</v>
      </c>
      <c r="B8" s="42" t="s">
        <v>131</v>
      </c>
      <c r="C8" s="43" t="n">
        <v>8</v>
      </c>
      <c r="D8" s="44" t="n">
        <v>0</v>
      </c>
      <c r="E8" s="44" t="n">
        <v>0.029</v>
      </c>
      <c r="F8" s="43" t="n">
        <v>0.2</v>
      </c>
      <c r="G8" s="43" t="n">
        <v>0.1</v>
      </c>
      <c r="H8" s="22" t="n">
        <f aca="false">IF(OR($A8="",$C8=""),"",$C8*($D8+$E8)+$F8+$G8)</f>
        <v>0.532</v>
      </c>
      <c r="I8" s="22" t="n">
        <f aca="false">IF(H8="","",$C8-H8)</f>
        <v>7.468</v>
      </c>
      <c r="J8" s="23" t="n">
        <f aca="false">IF(OR(I8="",N($C8)=0),"",I8/$C8)</f>
        <v>0.9335</v>
      </c>
    </row>
    <row r="9" customFormat="false" ht="15" hidden="false" customHeight="false" outlineLevel="0" collapsed="false">
      <c r="A9" s="42"/>
      <c r="B9" s="42"/>
      <c r="C9" s="43"/>
      <c r="D9" s="44"/>
      <c r="E9" s="44"/>
      <c r="F9" s="43"/>
      <c r="G9" s="43"/>
      <c r="H9" s="22" t="str">
        <f aca="false">IF(OR($A9="",$C9=""),"",$C9*($D9+$E9)+$F9+$G9)</f>
        <v/>
      </c>
      <c r="I9" s="22" t="str">
        <f aca="false">IF(H9="","",$C9-H9)</f>
        <v/>
      </c>
      <c r="J9" s="23" t="str">
        <f aca="false">IF(OR(I9="",N($C9)=0),"",I9/$C9)</f>
        <v/>
      </c>
    </row>
    <row r="10" customFormat="false" ht="15" hidden="false" customHeight="false" outlineLevel="0" collapsed="false">
      <c r="A10" s="42"/>
      <c r="B10" s="42"/>
      <c r="C10" s="43"/>
      <c r="D10" s="44"/>
      <c r="E10" s="44"/>
      <c r="F10" s="43"/>
      <c r="G10" s="43"/>
      <c r="H10" s="22" t="str">
        <f aca="false">IF(OR($A10="",$C10=""),"",$C10*($D10+$E10)+$F10+$G10)</f>
        <v/>
      </c>
      <c r="I10" s="22" t="str">
        <f aca="false">IF(H10="","",$C10-H10)</f>
        <v/>
      </c>
      <c r="J10" s="23" t="str">
        <f aca="false">IF(OR(I10="",N($C10)=0),"",I10/$C10)</f>
        <v/>
      </c>
    </row>
    <row r="11" customFormat="false" ht="15" hidden="false" customHeight="false" outlineLevel="0" collapsed="false">
      <c r="A11" s="42"/>
      <c r="B11" s="42"/>
      <c r="C11" s="43"/>
      <c r="D11" s="44"/>
      <c r="E11" s="44"/>
      <c r="F11" s="43"/>
      <c r="G11" s="43"/>
      <c r="H11" s="22" t="str">
        <f aca="false">IF(OR($A11="",$C11=""),"",$C11*($D11+$E11)+$F11+$G11)</f>
        <v/>
      </c>
      <c r="I11" s="22" t="str">
        <f aca="false">IF(H11="","",$C11-H11)</f>
        <v/>
      </c>
      <c r="J11" s="23" t="str">
        <f aca="false">IF(OR(I11="",N($C11)=0),"",I11/$C11)</f>
        <v/>
      </c>
    </row>
    <row r="12" customFormat="false" ht="15" hidden="false" customHeight="false" outlineLevel="0" collapsed="false">
      <c r="A12" s="42"/>
      <c r="B12" s="42"/>
      <c r="C12" s="43"/>
      <c r="D12" s="44"/>
      <c r="E12" s="44"/>
      <c r="F12" s="43"/>
      <c r="G12" s="43"/>
      <c r="H12" s="22" t="str">
        <f aca="false">IF(OR($A12="",$C12=""),"",$C12*($D12+$E12)+$F12+$G12)</f>
        <v/>
      </c>
      <c r="I12" s="22" t="str">
        <f aca="false">IF(H12="","",$C12-H12)</f>
        <v/>
      </c>
      <c r="J12" s="23" t="str">
        <f aca="false">IF(OR(I12="",N($C12)=0),"",I12/$C12)</f>
        <v/>
      </c>
    </row>
    <row r="13" customFormat="false" ht="15" hidden="false" customHeight="false" outlineLevel="0" collapsed="false">
      <c r="A13" s="42"/>
      <c r="B13" s="42"/>
      <c r="C13" s="43"/>
      <c r="D13" s="44"/>
      <c r="E13" s="44"/>
      <c r="F13" s="43"/>
      <c r="G13" s="43"/>
      <c r="H13" s="22" t="str">
        <f aca="false">IF(OR($A13="",$C13=""),"",$C13*($D13+$E13)+$F13+$G13)</f>
        <v/>
      </c>
      <c r="I13" s="22" t="str">
        <f aca="false">IF(H13="","",$C13-H13)</f>
        <v/>
      </c>
      <c r="J13" s="23" t="str">
        <f aca="false">IF(OR(I13="",N($C13)=0),"",I13/$C13)</f>
        <v/>
      </c>
    </row>
    <row r="14" customFormat="false" ht="15" hidden="false" customHeight="false" outlineLevel="0" collapsed="false">
      <c r="A14" s="42"/>
      <c r="B14" s="42"/>
      <c r="C14" s="43"/>
      <c r="D14" s="44"/>
      <c r="E14" s="44"/>
      <c r="F14" s="43"/>
      <c r="G14" s="43"/>
      <c r="H14" s="22" t="str">
        <f aca="false">IF(OR($A14="",$C14=""),"",$C14*($D14+$E14)+$F14+$G14)</f>
        <v/>
      </c>
      <c r="I14" s="22" t="str">
        <f aca="false">IF(H14="","",$C14-H14)</f>
        <v/>
      </c>
      <c r="J14" s="23" t="str">
        <f aca="false">IF(OR(I14="",N($C14)=0),"",I14/$C14)</f>
        <v/>
      </c>
    </row>
    <row r="15" customFormat="false" ht="15" hidden="false" customHeight="false" outlineLevel="0" collapsed="false">
      <c r="A15" s="42"/>
      <c r="B15" s="42"/>
      <c r="C15" s="43"/>
      <c r="D15" s="44"/>
      <c r="E15" s="44"/>
      <c r="F15" s="43"/>
      <c r="G15" s="43"/>
      <c r="H15" s="22" t="str">
        <f aca="false">IF(OR($A15="",$C15=""),"",$C15*($D15+$E15)+$F15+$G15)</f>
        <v/>
      </c>
      <c r="I15" s="22" t="str">
        <f aca="false">IF(H15="","",$C15-H15)</f>
        <v/>
      </c>
      <c r="J15" s="23" t="str">
        <f aca="false">IF(OR(I15="",N($C15)=0),"",I15/$C15)</f>
        <v/>
      </c>
    </row>
    <row r="16" customFormat="false" ht="15" hidden="false" customHeight="false" outlineLevel="0" collapsed="false">
      <c r="A16" s="42"/>
      <c r="B16" s="42"/>
      <c r="C16" s="43"/>
      <c r="D16" s="44"/>
      <c r="E16" s="44"/>
      <c r="F16" s="43"/>
      <c r="G16" s="43"/>
      <c r="H16" s="22" t="str">
        <f aca="false">IF(OR($A16="",$C16=""),"",$C16*($D16+$E16)+$F16+$G16)</f>
        <v/>
      </c>
      <c r="I16" s="22" t="str">
        <f aca="false">IF(H16="","",$C16-H16)</f>
        <v/>
      </c>
      <c r="J16" s="23" t="str">
        <f aca="false">IF(OR(I16="",N($C16)=0),"",I16/$C16)</f>
        <v/>
      </c>
    </row>
    <row r="17" customFormat="false" ht="15" hidden="false" customHeight="false" outlineLevel="0" collapsed="false">
      <c r="A17" s="42"/>
      <c r="B17" s="42"/>
      <c r="C17" s="43"/>
      <c r="D17" s="44"/>
      <c r="E17" s="44"/>
      <c r="F17" s="43"/>
      <c r="G17" s="43"/>
      <c r="H17" s="22" t="str">
        <f aca="false">IF(OR($A17="",$C17=""),"",$C17*($D17+$E17)+$F17+$G17)</f>
        <v/>
      </c>
      <c r="I17" s="22" t="str">
        <f aca="false">IF(H17="","",$C17-H17)</f>
        <v/>
      </c>
      <c r="J17" s="23" t="str">
        <f aca="false">IF(OR(I17="",N($C17)=0),"",I17/$C17)</f>
        <v/>
      </c>
    </row>
    <row r="18" customFormat="false" ht="15" hidden="false" customHeight="false" outlineLevel="0" collapsed="false">
      <c r="A18" s="42"/>
      <c r="B18" s="42"/>
      <c r="C18" s="43"/>
      <c r="D18" s="44"/>
      <c r="E18" s="44"/>
      <c r="F18" s="43"/>
      <c r="G18" s="43"/>
      <c r="H18" s="22" t="str">
        <f aca="false">IF(OR($A18="",$C18=""),"",$C18*($D18+$E18)+$F18+$G18)</f>
        <v/>
      </c>
      <c r="I18" s="22" t="str">
        <f aca="false">IF(H18="","",$C18-H18)</f>
        <v/>
      </c>
      <c r="J18" s="23" t="str">
        <f aca="false">IF(OR(I18="",N($C18)=0),"",I18/$C18)</f>
        <v/>
      </c>
    </row>
    <row r="19" customFormat="false" ht="15" hidden="false" customHeight="false" outlineLevel="0" collapsed="false">
      <c r="A19" s="42"/>
      <c r="B19" s="42"/>
      <c r="C19" s="43"/>
      <c r="D19" s="44"/>
      <c r="E19" s="44"/>
      <c r="F19" s="43"/>
      <c r="G19" s="43"/>
      <c r="H19" s="22" t="str">
        <f aca="false">IF(OR($A19="",$C19=""),"",$C19*($D19+$E19)+$F19+$G19)</f>
        <v/>
      </c>
      <c r="I19" s="22" t="str">
        <f aca="false">IF(H19="","",$C19-H19)</f>
        <v/>
      </c>
      <c r="J19" s="23" t="str">
        <f aca="false">IF(OR(I19="",N($C19)=0),"",I19/$C19)</f>
        <v/>
      </c>
    </row>
    <row r="20" customFormat="false" ht="15" hidden="false" customHeight="false" outlineLevel="0" collapsed="false">
      <c r="A20" s="42"/>
      <c r="B20" s="42"/>
      <c r="C20" s="43"/>
      <c r="D20" s="44"/>
      <c r="E20" s="44"/>
      <c r="F20" s="43"/>
      <c r="G20" s="43"/>
      <c r="H20" s="22" t="str">
        <f aca="false">IF(OR($A20="",$C20=""),"",$C20*($D20+$E20)+$F20+$G20)</f>
        <v/>
      </c>
      <c r="I20" s="22" t="str">
        <f aca="false">IF(H20="","",$C20-H20)</f>
        <v/>
      </c>
      <c r="J20" s="23" t="str">
        <f aca="false">IF(OR(I20="",N($C20)=0),"",I20/$C20)</f>
        <v/>
      </c>
    </row>
    <row r="21" customFormat="false" ht="15" hidden="false" customHeight="false" outlineLevel="0" collapsed="false">
      <c r="A21" s="42"/>
      <c r="B21" s="42"/>
      <c r="C21" s="43"/>
      <c r="D21" s="44"/>
      <c r="E21" s="44"/>
      <c r="F21" s="43"/>
      <c r="G21" s="43"/>
      <c r="H21" s="22" t="str">
        <f aca="false">IF(OR($A21="",$C21=""),"",$C21*($D21+$E21)+$F21+$G21)</f>
        <v/>
      </c>
      <c r="I21" s="22" t="str">
        <f aca="false">IF(H21="","",$C21-H21)</f>
        <v/>
      </c>
      <c r="J21" s="23" t="str">
        <f aca="false">IF(OR(I21="",N($C21)=0),"",I21/$C21)</f>
        <v/>
      </c>
    </row>
    <row r="22" customFormat="false" ht="15" hidden="false" customHeight="false" outlineLevel="0" collapsed="false">
      <c r="A22" s="42"/>
      <c r="B22" s="42"/>
      <c r="C22" s="43"/>
      <c r="D22" s="44"/>
      <c r="E22" s="44"/>
      <c r="F22" s="43"/>
      <c r="G22" s="43"/>
      <c r="H22" s="22" t="str">
        <f aca="false">IF(OR($A22="",$C22=""),"",$C22*($D22+$E22)+$F22+$G22)</f>
        <v/>
      </c>
      <c r="I22" s="22" t="str">
        <f aca="false">IF(H22="","",$C22-H22)</f>
        <v/>
      </c>
      <c r="J22" s="23" t="str">
        <f aca="false">IF(OR(I22="",N($C22)=0),"",I22/$C22)</f>
        <v/>
      </c>
    </row>
    <row r="23" customFormat="false" ht="15" hidden="false" customHeight="false" outlineLevel="0" collapsed="false">
      <c r="A23" s="42"/>
      <c r="B23" s="42"/>
      <c r="C23" s="43"/>
      <c r="D23" s="44"/>
      <c r="E23" s="44"/>
      <c r="F23" s="43"/>
      <c r="G23" s="43"/>
      <c r="H23" s="22" t="str">
        <f aca="false">IF(OR($A23="",$C23=""),"",$C23*($D23+$E23)+$F23+$G23)</f>
        <v/>
      </c>
      <c r="I23" s="22" t="str">
        <f aca="false">IF(H23="","",$C23-H23)</f>
        <v/>
      </c>
      <c r="J23" s="23" t="str">
        <f aca="false">IF(OR(I23="",N($C23)=0),"",I23/$C23)</f>
        <v/>
      </c>
    </row>
    <row r="24" customFormat="false" ht="15" hidden="false" customHeight="false" outlineLevel="0" collapsed="false">
      <c r="A24" s="42"/>
      <c r="B24" s="42"/>
      <c r="C24" s="43"/>
      <c r="D24" s="44"/>
      <c r="E24" s="44"/>
      <c r="F24" s="43"/>
      <c r="G24" s="43"/>
      <c r="H24" s="22" t="str">
        <f aca="false">IF(OR($A24="",$C24=""),"",$C24*($D24+$E24)+$F24+$G24)</f>
        <v/>
      </c>
      <c r="I24" s="22" t="str">
        <f aca="false">IF(H24="","",$C24-H24)</f>
        <v/>
      </c>
      <c r="J24" s="23" t="str">
        <f aca="false">IF(OR(I24="",N($C24)=0),"",I24/$C24)</f>
        <v/>
      </c>
    </row>
    <row r="25" customFormat="false" ht="15" hidden="false" customHeight="false" outlineLevel="0" collapsed="false">
      <c r="A25" s="42"/>
      <c r="B25" s="42"/>
      <c r="C25" s="43"/>
      <c r="D25" s="44"/>
      <c r="E25" s="44"/>
      <c r="F25" s="43"/>
      <c r="G25" s="43"/>
      <c r="H25" s="22" t="str">
        <f aca="false">IF(OR($A25="",$C25=""),"",$C25*($D25+$E25)+$F25+$G25)</f>
        <v/>
      </c>
      <c r="I25" s="22" t="str">
        <f aca="false">IF(H25="","",$C25-H25)</f>
        <v/>
      </c>
      <c r="J25" s="23" t="str">
        <f aca="false">IF(OR(I25="",N($C25)=0),"",I25/$C25)</f>
        <v/>
      </c>
    </row>
    <row r="26" customFormat="false" ht="15" hidden="false" customHeight="false" outlineLevel="0" collapsed="false">
      <c r="A26" s="42"/>
      <c r="B26" s="42"/>
      <c r="C26" s="43"/>
      <c r="D26" s="44"/>
      <c r="E26" s="44"/>
      <c r="F26" s="43"/>
      <c r="G26" s="43"/>
      <c r="H26" s="22" t="str">
        <f aca="false">IF(OR($A26="",$C26=""),"",$C26*($D26+$E26)+$F26+$G26)</f>
        <v/>
      </c>
      <c r="I26" s="22" t="str">
        <f aca="false">IF(H26="","",$C26-H26)</f>
        <v/>
      </c>
      <c r="J26" s="23" t="str">
        <f aca="false">IF(OR(I26="",N($C26)=0),"",I26/$C26)</f>
        <v/>
      </c>
    </row>
    <row r="27" customFormat="false" ht="15" hidden="false" customHeight="false" outlineLevel="0" collapsed="false">
      <c r="A27" s="42"/>
      <c r="B27" s="42"/>
      <c r="C27" s="43"/>
      <c r="D27" s="44"/>
      <c r="E27" s="44"/>
      <c r="F27" s="43"/>
      <c r="G27" s="43"/>
      <c r="H27" s="22" t="str">
        <f aca="false">IF(OR($A27="",$C27=""),"",$C27*($D27+$E27)+$F27+$G27)</f>
        <v/>
      </c>
      <c r="I27" s="22" t="str">
        <f aca="false">IF(H27="","",$C27-H27)</f>
        <v/>
      </c>
      <c r="J27" s="23" t="str">
        <f aca="false">IF(OR(I27="",N($C27)=0),"",I27/$C27)</f>
        <v/>
      </c>
    </row>
    <row r="28" customFormat="false" ht="15" hidden="false" customHeight="false" outlineLevel="0" collapsed="false">
      <c r="A28" s="42"/>
      <c r="B28" s="42"/>
      <c r="C28" s="43"/>
      <c r="D28" s="44"/>
      <c r="E28" s="44"/>
      <c r="F28" s="43"/>
      <c r="G28" s="43"/>
      <c r="H28" s="22" t="str">
        <f aca="false">IF(OR($A28="",$C28=""),"",$C28*($D28+$E28)+$F28+$G28)</f>
        <v/>
      </c>
      <c r="I28" s="22" t="str">
        <f aca="false">IF(H28="","",$C28-H28)</f>
        <v/>
      </c>
      <c r="J28" s="23" t="str">
        <f aca="false">IF(OR(I28="",N($C28)=0),"",I28/$C28)</f>
        <v/>
      </c>
    </row>
    <row r="29" customFormat="false" ht="15" hidden="false" customHeight="false" outlineLevel="0" collapsed="false">
      <c r="A29" s="42"/>
      <c r="B29" s="42"/>
      <c r="C29" s="43"/>
      <c r="D29" s="44"/>
      <c r="E29" s="44"/>
      <c r="F29" s="43"/>
      <c r="G29" s="43"/>
      <c r="H29" s="22" t="str">
        <f aca="false">IF(OR($A29="",$C29=""),"",$C29*($D29+$E29)+$F29+$G29)</f>
        <v/>
      </c>
      <c r="I29" s="22" t="str">
        <f aca="false">IF(H29="","",$C29-H29)</f>
        <v/>
      </c>
      <c r="J29" s="23" t="str">
        <f aca="false">IF(OR(I29="",N($C29)=0),"",I29/$C29)</f>
        <v/>
      </c>
    </row>
    <row r="30" customFormat="false" ht="15" hidden="false" customHeight="false" outlineLevel="0" collapsed="false">
      <c r="A30" s="42"/>
      <c r="B30" s="42"/>
      <c r="C30" s="43"/>
      <c r="D30" s="44"/>
      <c r="E30" s="44"/>
      <c r="F30" s="43"/>
      <c r="G30" s="43"/>
      <c r="H30" s="22" t="str">
        <f aca="false">IF(OR($A30="",$C30=""),"",$C30*($D30+$E30)+$F30+$G30)</f>
        <v/>
      </c>
      <c r="I30" s="22" t="str">
        <f aca="false">IF(H30="","",$C30-H30)</f>
        <v/>
      </c>
      <c r="J30" s="23" t="str">
        <f aca="false">IF(OR(I30="",N($C30)=0),"",I30/$C30)</f>
        <v/>
      </c>
    </row>
    <row r="31" customFormat="false" ht="15" hidden="false" customHeight="false" outlineLevel="0" collapsed="false">
      <c r="A31" s="42"/>
      <c r="B31" s="42"/>
      <c r="C31" s="43"/>
      <c r="D31" s="44"/>
      <c r="E31" s="44"/>
      <c r="F31" s="43"/>
      <c r="G31" s="43"/>
      <c r="H31" s="22" t="str">
        <f aca="false">IF(OR($A31="",$C31=""),"",$C31*($D31+$E31)+$F31+$G31)</f>
        <v/>
      </c>
      <c r="I31" s="22" t="str">
        <f aca="false">IF(H31="","",$C31-H31)</f>
        <v/>
      </c>
      <c r="J31" s="23" t="str">
        <f aca="false">IF(OR(I31="",N($C31)=0),"",I31/$C31)</f>
        <v/>
      </c>
    </row>
    <row r="32" customFormat="false" ht="15" hidden="false" customHeight="false" outlineLevel="0" collapsed="false">
      <c r="A32" s="42"/>
      <c r="B32" s="42"/>
      <c r="C32" s="43"/>
      <c r="D32" s="44"/>
      <c r="E32" s="44"/>
      <c r="F32" s="43"/>
      <c r="G32" s="43"/>
      <c r="H32" s="22" t="str">
        <f aca="false">IF(OR($A32="",$C32=""),"",$C32*($D32+$E32)+$F32+$G32)</f>
        <v/>
      </c>
      <c r="I32" s="22" t="str">
        <f aca="false">IF(H32="","",$C32-H32)</f>
        <v/>
      </c>
      <c r="J32" s="23" t="str">
        <f aca="false">IF(OR(I32="",N($C32)=0),"",I32/$C32)</f>
        <v/>
      </c>
    </row>
    <row r="33" customFormat="false" ht="15" hidden="false" customHeight="false" outlineLevel="0" collapsed="false">
      <c r="A33" s="42"/>
      <c r="B33" s="42"/>
      <c r="C33" s="43"/>
      <c r="D33" s="44"/>
      <c r="E33" s="44"/>
      <c r="F33" s="43"/>
      <c r="G33" s="43"/>
      <c r="H33" s="22" t="str">
        <f aca="false">IF(OR($A33="",$C33=""),"",$C33*($D33+$E33)+$F33+$G33)</f>
        <v/>
      </c>
      <c r="I33" s="22" t="str">
        <f aca="false">IF(H33="","",$C33-H33)</f>
        <v/>
      </c>
      <c r="J33" s="23" t="str">
        <f aca="false">IF(OR(I33="",N($C33)=0),"",I33/$C33)</f>
        <v/>
      </c>
    </row>
    <row r="34" customFormat="false" ht="15" hidden="false" customHeight="false" outlineLevel="0" collapsed="false">
      <c r="A34" s="42"/>
      <c r="B34" s="42"/>
      <c r="C34" s="43"/>
      <c r="D34" s="44"/>
      <c r="E34" s="44"/>
      <c r="F34" s="43"/>
      <c r="G34" s="43"/>
      <c r="H34" s="22" t="str">
        <f aca="false">IF(OR($A34="",$C34=""),"",$C34*($D34+$E34)+$F34+$G34)</f>
        <v/>
      </c>
      <c r="I34" s="22" t="str">
        <f aca="false">IF(H34="","",$C34-H34)</f>
        <v/>
      </c>
      <c r="J34" s="23" t="str">
        <f aca="false">IF(OR(I34="",N($C34)=0),"",I34/$C34)</f>
        <v/>
      </c>
    </row>
    <row r="35" customFormat="false" ht="15" hidden="false" customHeight="false" outlineLevel="0" collapsed="false">
      <c r="A35" s="42"/>
      <c r="B35" s="42"/>
      <c r="C35" s="43"/>
      <c r="D35" s="44"/>
      <c r="E35" s="44"/>
      <c r="F35" s="43"/>
      <c r="G35" s="43"/>
      <c r="H35" s="22" t="str">
        <f aca="false">IF(OR($A35="",$C35=""),"",$C35*($D35+$E35)+$F35+$G35)</f>
        <v/>
      </c>
      <c r="I35" s="22" t="str">
        <f aca="false">IF(H35="","",$C35-H35)</f>
        <v/>
      </c>
      <c r="J35" s="23" t="str">
        <f aca="false">IF(OR(I35="",N($C35)=0),"",I35/$C35)</f>
        <v/>
      </c>
    </row>
    <row r="36" customFormat="false" ht="15" hidden="false" customHeight="false" outlineLevel="0" collapsed="false">
      <c r="A36" s="42"/>
      <c r="B36" s="42"/>
      <c r="C36" s="43"/>
      <c r="D36" s="44"/>
      <c r="E36" s="44"/>
      <c r="F36" s="43"/>
      <c r="G36" s="43"/>
      <c r="H36" s="22" t="str">
        <f aca="false">IF(OR($A36="",$C36=""),"",$C36*($D36+$E36)+$F36+$G36)</f>
        <v/>
      </c>
      <c r="I36" s="22" t="str">
        <f aca="false">IF(H36="","",$C36-H36)</f>
        <v/>
      </c>
      <c r="J36" s="23" t="str">
        <f aca="false">IF(OR(I36="",N($C36)=0),"",I36/$C36)</f>
        <v/>
      </c>
    </row>
    <row r="37" customFormat="false" ht="15" hidden="false" customHeight="false" outlineLevel="0" collapsed="false">
      <c r="A37" s="42"/>
      <c r="B37" s="42"/>
      <c r="C37" s="43"/>
      <c r="D37" s="44"/>
      <c r="E37" s="44"/>
      <c r="F37" s="43"/>
      <c r="G37" s="43"/>
      <c r="H37" s="22" t="str">
        <f aca="false">IF(OR($A37="",$C37=""),"",$C37*($D37+$E37)+$F37+$G37)</f>
        <v/>
      </c>
      <c r="I37" s="22" t="str">
        <f aca="false">IF(H37="","",$C37-H37)</f>
        <v/>
      </c>
      <c r="J37" s="23" t="str">
        <f aca="false">IF(OR(I37="",N($C37)=0),"",I37/$C37)</f>
        <v/>
      </c>
    </row>
    <row r="38" customFormat="false" ht="15" hidden="false" customHeight="false" outlineLevel="0" collapsed="false">
      <c r="A38" s="42"/>
      <c r="B38" s="42"/>
      <c r="C38" s="43"/>
      <c r="D38" s="44"/>
      <c r="E38" s="44"/>
      <c r="F38" s="43"/>
      <c r="G38" s="43"/>
      <c r="H38" s="22" t="str">
        <f aca="false">IF(OR($A38="",$C38=""),"",$C38*($D38+$E38)+$F38+$G38)</f>
        <v/>
      </c>
      <c r="I38" s="22" t="str">
        <f aca="false">IF(H38="","",$C38-H38)</f>
        <v/>
      </c>
      <c r="J38" s="23" t="str">
        <f aca="false">IF(OR(I38="",N($C38)=0),"",I38/$C38)</f>
        <v/>
      </c>
    </row>
    <row r="39" customFormat="false" ht="15" hidden="false" customHeight="false" outlineLevel="0" collapsed="false">
      <c r="A39" s="42"/>
      <c r="B39" s="42"/>
      <c r="C39" s="43"/>
      <c r="D39" s="44"/>
      <c r="E39" s="44"/>
      <c r="F39" s="43"/>
      <c r="G39" s="43"/>
      <c r="H39" s="22" t="str">
        <f aca="false">IF(OR($A39="",$C39=""),"",$C39*($D39+$E39)+$F39+$G39)</f>
        <v/>
      </c>
      <c r="I39" s="22" t="str">
        <f aca="false">IF(H39="","",$C39-H39)</f>
        <v/>
      </c>
      <c r="J39" s="23" t="str">
        <f aca="false">IF(OR(I39="",N($C39)=0),"",I39/$C39)</f>
        <v/>
      </c>
    </row>
    <row r="40" customFormat="false" ht="15" hidden="false" customHeight="false" outlineLevel="0" collapsed="false">
      <c r="A40" s="42"/>
      <c r="B40" s="42"/>
      <c r="C40" s="43"/>
      <c r="D40" s="44"/>
      <c r="E40" s="44"/>
      <c r="F40" s="43"/>
      <c r="G40" s="43"/>
      <c r="H40" s="22" t="str">
        <f aca="false">IF(OR($A40="",$C40=""),"",$C40*($D40+$E40)+$F40+$G40)</f>
        <v/>
      </c>
      <c r="I40" s="22" t="str">
        <f aca="false">IF(H40="","",$C40-H40)</f>
        <v/>
      </c>
      <c r="J40" s="23" t="str">
        <f aca="false">IF(OR(I40="",N($C40)=0),"",I40/$C40)</f>
        <v/>
      </c>
    </row>
    <row r="41" customFormat="false" ht="15" hidden="false" customHeight="false" outlineLevel="0" collapsed="false">
      <c r="A41" s="42"/>
      <c r="B41" s="42"/>
      <c r="C41" s="43"/>
      <c r="D41" s="44"/>
      <c r="E41" s="44"/>
      <c r="F41" s="43"/>
      <c r="G41" s="43"/>
      <c r="H41" s="22" t="str">
        <f aca="false">IF(OR($A41="",$C41=""),"",$C41*($D41+$E41)+$F41+$G41)</f>
        <v/>
      </c>
      <c r="I41" s="22" t="str">
        <f aca="false">IF(H41="","",$C41-H41)</f>
        <v/>
      </c>
      <c r="J41" s="23" t="str">
        <f aca="false">IF(OR(I41="",N($C41)=0),"",I41/$C41)</f>
        <v/>
      </c>
    </row>
    <row r="42" customFormat="false" ht="15" hidden="false" customHeight="false" outlineLevel="0" collapsed="false">
      <c r="A42" s="42"/>
      <c r="B42" s="42"/>
      <c r="C42" s="43"/>
      <c r="D42" s="44"/>
      <c r="E42" s="44"/>
      <c r="F42" s="43"/>
      <c r="G42" s="43"/>
      <c r="H42" s="22" t="str">
        <f aca="false">IF(OR($A42="",$C42=""),"",$C42*($D42+$E42)+$F42+$G42)</f>
        <v/>
      </c>
      <c r="I42" s="22" t="str">
        <f aca="false">IF(H42="","",$C42-H42)</f>
        <v/>
      </c>
      <c r="J42" s="23" t="str">
        <f aca="false">IF(OR(I42="",N($C42)=0),"",I42/$C42)</f>
        <v/>
      </c>
    </row>
    <row r="43" customFormat="false" ht="15" hidden="false" customHeight="false" outlineLevel="0" collapsed="false">
      <c r="A43" s="42"/>
      <c r="B43" s="42"/>
      <c r="C43" s="43"/>
      <c r="D43" s="44"/>
      <c r="E43" s="44"/>
      <c r="F43" s="43"/>
      <c r="G43" s="43"/>
      <c r="H43" s="22" t="str">
        <f aca="false">IF(OR($A43="",$C43=""),"",$C43*($D43+$E43)+$F43+$G43)</f>
        <v/>
      </c>
      <c r="I43" s="22" t="str">
        <f aca="false">IF(H43="","",$C43-H43)</f>
        <v/>
      </c>
      <c r="J43" s="23" t="str">
        <f aca="false">IF(OR(I43="",N($C43)=0),"",I43/$C43)</f>
        <v/>
      </c>
    </row>
    <row r="44" customFormat="false" ht="15" hidden="false" customHeight="false" outlineLevel="0" collapsed="false">
      <c r="A44" s="42"/>
      <c r="B44" s="42"/>
      <c r="C44" s="43"/>
      <c r="D44" s="44"/>
      <c r="E44" s="44"/>
      <c r="F44" s="43"/>
      <c r="G44" s="43"/>
      <c r="H44" s="22" t="str">
        <f aca="false">IF(OR($A44="",$C44=""),"",$C44*($D44+$E44)+$F44+$G44)</f>
        <v/>
      </c>
      <c r="I44" s="22" t="str">
        <f aca="false">IF(H44="","",$C44-H44)</f>
        <v/>
      </c>
      <c r="J44" s="23" t="str">
        <f aca="false">IF(OR(I44="",N($C44)=0),"",I44/$C44)</f>
        <v/>
      </c>
    </row>
    <row r="45" customFormat="false" ht="15" hidden="false" customHeight="false" outlineLevel="0" collapsed="false">
      <c r="A45" s="42"/>
      <c r="B45" s="42"/>
      <c r="C45" s="43"/>
      <c r="D45" s="44"/>
      <c r="E45" s="44"/>
      <c r="F45" s="43"/>
      <c r="G45" s="43"/>
      <c r="H45" s="22" t="str">
        <f aca="false">IF(OR($A45="",$C45=""),"",$C45*($D45+$E45)+$F45+$G45)</f>
        <v/>
      </c>
      <c r="I45" s="22" t="str">
        <f aca="false">IF(H45="","",$C45-H45)</f>
        <v/>
      </c>
      <c r="J45" s="23" t="str">
        <f aca="false">IF(OR(I45="",N($C45)=0),"",I45/$C45)</f>
        <v/>
      </c>
    </row>
    <row r="46" customFormat="false" ht="15" hidden="false" customHeight="false" outlineLevel="0" collapsed="false">
      <c r="A46" s="42"/>
      <c r="B46" s="42"/>
      <c r="C46" s="43"/>
      <c r="D46" s="44"/>
      <c r="E46" s="44"/>
      <c r="F46" s="43"/>
      <c r="G46" s="43"/>
      <c r="H46" s="22" t="str">
        <f aca="false">IF(OR($A46="",$C46=""),"",$C46*($D46+$E46)+$F46+$G46)</f>
        <v/>
      </c>
      <c r="I46" s="22" t="str">
        <f aca="false">IF(H46="","",$C46-H46)</f>
        <v/>
      </c>
      <c r="J46" s="23" t="str">
        <f aca="false">IF(OR(I46="",N($C46)=0),"",I46/$C46)</f>
        <v/>
      </c>
    </row>
    <row r="47" customFormat="false" ht="15" hidden="false" customHeight="false" outlineLevel="0" collapsed="false">
      <c r="A47" s="42"/>
      <c r="B47" s="42"/>
      <c r="C47" s="43"/>
      <c r="D47" s="44"/>
      <c r="E47" s="44"/>
      <c r="F47" s="43"/>
      <c r="G47" s="43"/>
      <c r="H47" s="22" t="str">
        <f aca="false">IF(OR($A47="",$C47=""),"",$C47*($D47+$E47)+$F47+$G47)</f>
        <v/>
      </c>
      <c r="I47" s="22" t="str">
        <f aca="false">IF(H47="","",$C47-H47)</f>
        <v/>
      </c>
      <c r="J47" s="23" t="str">
        <f aca="false">IF(OR(I47="",N($C47)=0),"",I47/$C47)</f>
        <v/>
      </c>
    </row>
    <row r="48" customFormat="false" ht="15" hidden="false" customHeight="false" outlineLevel="0" collapsed="false">
      <c r="A48" s="42"/>
      <c r="B48" s="42"/>
      <c r="C48" s="43"/>
      <c r="D48" s="44"/>
      <c r="E48" s="44"/>
      <c r="F48" s="43"/>
      <c r="G48" s="43"/>
      <c r="H48" s="22" t="str">
        <f aca="false">IF(OR($A48="",$C48=""),"",$C48*($D48+$E48)+$F48+$G48)</f>
        <v/>
      </c>
      <c r="I48" s="22" t="str">
        <f aca="false">IF(H48="","",$C48-H48)</f>
        <v/>
      </c>
      <c r="J48" s="23" t="str">
        <f aca="false">IF(OR(I48="",N($C48)=0),"",I48/$C48)</f>
        <v/>
      </c>
    </row>
    <row r="49" customFormat="false" ht="15" hidden="false" customHeight="false" outlineLevel="0" collapsed="false">
      <c r="A49" s="42"/>
      <c r="B49" s="42"/>
      <c r="C49" s="43"/>
      <c r="D49" s="44"/>
      <c r="E49" s="44"/>
      <c r="F49" s="43"/>
      <c r="G49" s="43"/>
      <c r="H49" s="22" t="str">
        <f aca="false">IF(OR($A49="",$C49=""),"",$C49*($D49+$E49)+$F49+$G49)</f>
        <v/>
      </c>
      <c r="I49" s="22" t="str">
        <f aca="false">IF(H49="","",$C49-H49)</f>
        <v/>
      </c>
      <c r="J49" s="23" t="str">
        <f aca="false">IF(OR(I49="",N($C49)=0),"",I49/$C49)</f>
        <v/>
      </c>
    </row>
    <row r="50" customFormat="false" ht="15" hidden="false" customHeight="false" outlineLevel="0" collapsed="false">
      <c r="A50" s="42"/>
      <c r="B50" s="42"/>
      <c r="C50" s="43"/>
      <c r="D50" s="44"/>
      <c r="E50" s="44"/>
      <c r="F50" s="43"/>
      <c r="G50" s="43"/>
      <c r="H50" s="22" t="str">
        <f aca="false">IF(OR($A50="",$C50=""),"",$C50*($D50+$E50)+$F50+$G50)</f>
        <v/>
      </c>
      <c r="I50" s="22" t="str">
        <f aca="false">IF(H50="","",$C50-H50)</f>
        <v/>
      </c>
      <c r="J50" s="23" t="str">
        <f aca="false">IF(OR(I50="",N($C50)=0),"",I50/$C50)</f>
        <v/>
      </c>
    </row>
    <row r="51" customFormat="false" ht="15" hidden="false" customHeight="false" outlineLevel="0" collapsed="false">
      <c r="A51" s="42"/>
      <c r="B51" s="42"/>
      <c r="C51" s="43"/>
      <c r="D51" s="44"/>
      <c r="E51" s="44"/>
      <c r="F51" s="43"/>
      <c r="G51" s="43"/>
      <c r="H51" s="22" t="str">
        <f aca="false">IF(OR($A51="",$C51=""),"",$C51*($D51+$E51)+$F51+$G51)</f>
        <v/>
      </c>
      <c r="I51" s="22" t="str">
        <f aca="false">IF(H51="","",$C51-H51)</f>
        <v/>
      </c>
      <c r="J51" s="23" t="str">
        <f aca="false">IF(OR(I51="",N($C51)=0),"",I51/$C51)</f>
        <v/>
      </c>
    </row>
    <row r="52" customFormat="false" ht="15" hidden="false" customHeight="false" outlineLevel="0" collapsed="false">
      <c r="A52" s="42"/>
      <c r="B52" s="42"/>
      <c r="C52" s="43"/>
      <c r="D52" s="44"/>
      <c r="E52" s="44"/>
      <c r="F52" s="43"/>
      <c r="G52" s="43"/>
      <c r="H52" s="22" t="str">
        <f aca="false">IF(OR($A52="",$C52=""),"",$C52*($D52+$E52)+$F52+$G52)</f>
        <v/>
      </c>
      <c r="I52" s="22" t="str">
        <f aca="false">IF(H52="","",$C52-H52)</f>
        <v/>
      </c>
      <c r="J52" s="23" t="str">
        <f aca="false">IF(OR(I52="",N($C52)=0),"",I52/$C52)</f>
        <v/>
      </c>
    </row>
    <row r="53" customFormat="false" ht="15" hidden="false" customHeight="false" outlineLevel="0" collapsed="false">
      <c r="A53" s="42"/>
      <c r="B53" s="42"/>
      <c r="C53" s="43"/>
      <c r="D53" s="44"/>
      <c r="E53" s="44"/>
      <c r="F53" s="43"/>
      <c r="G53" s="43"/>
      <c r="H53" s="22" t="str">
        <f aca="false">IF(OR($A53="",$C53=""),"",$C53*($D53+$E53)+$F53+$G53)</f>
        <v/>
      </c>
      <c r="I53" s="22" t="str">
        <f aca="false">IF(H53="","",$C53-H53)</f>
        <v/>
      </c>
      <c r="J53" s="23" t="str">
        <f aca="false">IF(OR(I53="",N($C53)=0),"",I53/$C53)</f>
        <v/>
      </c>
    </row>
    <row r="54" customFormat="false" ht="15" hidden="false" customHeight="false" outlineLevel="0" collapsed="false">
      <c r="A54" s="42"/>
      <c r="B54" s="42"/>
      <c r="C54" s="43"/>
      <c r="D54" s="44"/>
      <c r="E54" s="44"/>
      <c r="F54" s="43"/>
      <c r="G54" s="43"/>
      <c r="H54" s="22" t="str">
        <f aca="false">IF(OR($A54="",$C54=""),"",$C54*($D54+$E54)+$F54+$G54)</f>
        <v/>
      </c>
      <c r="I54" s="22" t="str">
        <f aca="false">IF(H54="","",$C54-H54)</f>
        <v/>
      </c>
      <c r="J54" s="23" t="str">
        <f aca="false">IF(OR(I54="",N($C54)=0),"",I54/$C54)</f>
        <v/>
      </c>
    </row>
    <row r="55" customFormat="false" ht="15" hidden="false" customHeight="false" outlineLevel="0" collapsed="false">
      <c r="A55" s="42"/>
      <c r="B55" s="42"/>
      <c r="C55" s="43"/>
      <c r="D55" s="44"/>
      <c r="E55" s="44"/>
      <c r="F55" s="43"/>
      <c r="G55" s="43"/>
      <c r="H55" s="22" t="str">
        <f aca="false">IF(OR($A55="",$C55=""),"",$C55*($D55+$E55)+$F55+$G55)</f>
        <v/>
      </c>
      <c r="I55" s="22" t="str">
        <f aca="false">IF(H55="","",$C55-H55)</f>
        <v/>
      </c>
      <c r="J55" s="23" t="str">
        <f aca="false">IF(OR(I55="",N($C55)=0),"",I55/$C55)</f>
        <v/>
      </c>
    </row>
    <row r="57" customFormat="false" ht="15" hidden="false" customHeight="false" outlineLevel="0" collapsed="false">
      <c r="A57" s="37" t="s">
        <v>132</v>
      </c>
    </row>
    <row r="58" customFormat="false" ht="15" hidden="false" customHeight="false" outlineLevel="0" collapsed="false">
      <c r="A58" s="37" t="s">
        <v>133</v>
      </c>
    </row>
  </sheetData>
  <sheetProtection sheet="true" formatCells="false" formatColumns="false" formatRows="false"/>
  <conditionalFormatting sqref="I6:I55">
    <cfRule type="cellIs" priority="2" operator="lessThan" aboveAverage="0" equalAverage="0" bottom="0" percent="0" rank="0" text="" dxfId="0">
      <formula>0</formula>
    </cfRule>
  </conditionalFormatting>
  <dataValidations count="3">
    <dataValidation allowBlank="false" error="Enter a percentage between 0% and 99%, for example 6.5%." errorStyle="stop" errorTitle="Fee percentage" operator="between" showDropDown="false" showErrorMessage="true" showInputMessage="false" sqref="D6:E55" type="decimal">
      <formula1>0</formula1>
      <formula2>0.99</formula2>
    </dataValidation>
    <dataValidation allowBlank="false" error="Enter an amount of 0 or more." errorStyle="stop" errorTitle="Amount" operator="greaterThanOrEqual" showDropDown="false" showErrorMessage="true" showInputMessage="false" sqref="C6:C55 F6:G55" type="decimal">
      <formula1>0</formula1>
      <formula2>0</formula2>
    </dataValidation>
    <dataValidation allowBlank="false" error="Each product name must be different, so sales can be matched to it." errorStyle="stop" errorTitle="Product name" operator="between" showDropDown="false" showErrorMessage="true" showInputMessage="false" sqref="A6:A55" type="custom">
      <formula1>COUNTIF($A$6:$A$55,A6)=1</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6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30"/>
    <col collapsed="false" customWidth="true" hidden="false" outlineLevel="0" max="3" min="3" style="0" width="9"/>
    <col collapsed="false" customWidth="true" hidden="false" outlineLevel="0" max="4" min="4" style="0" width="13"/>
    <col collapsed="false" customWidth="true" hidden="false" outlineLevel="0" max="5" min="5" style="0" width="15"/>
    <col collapsed="false" customWidth="true" hidden="false" outlineLevel="0" max="7" min="6" style="0" width="11"/>
    <col collapsed="false" customWidth="true" hidden="false" outlineLevel="0" max="8" min="8" style="0" width="20"/>
    <col collapsed="false" customWidth="true" hidden="false" outlineLevel="0" max="9" min="9" style="0" width="10"/>
    <col collapsed="false" customWidth="true" hidden="false" outlineLevel="0" max="10" min="10" style="0" width="11"/>
    <col collapsed="false" customWidth="true" hidden="false" outlineLevel="0" max="11" min="11" style="0" width="9"/>
    <col collapsed="false" customWidth="true" hidden="false" outlineLevel="0" max="12" min="12" style="0" width="11"/>
    <col collapsed="false" customWidth="true" hidden="false" outlineLevel="0" max="14" min="13" style="0" width="10"/>
    <col collapsed="false" customWidth="true" hidden="false" outlineLevel="0" max="15" min="15" style="0" width="11"/>
    <col collapsed="false" customWidth="true" hidden="false" outlineLevel="0" max="17" min="16" style="0" width="7"/>
  </cols>
  <sheetData>
    <row r="1" customFormat="false" ht="27.75" hidden="false" customHeight="true" outlineLevel="0" collapsed="false">
      <c r="A1" s="34" t="s">
        <v>134</v>
      </c>
    </row>
    <row r="2" customFormat="false" ht="15" hidden="false" customHeight="false" outlineLevel="0" collapsed="false">
      <c r="A2" s="9" t="s">
        <v>135</v>
      </c>
    </row>
    <row r="3" customFormat="false" ht="15" hidden="false" customHeight="false" outlineLevel="0" collapsed="false">
      <c r="A3" s="35" t="s">
        <v>3</v>
      </c>
      <c r="B3" s="36" t="s">
        <v>5</v>
      </c>
      <c r="C3" s="37" t="s">
        <v>110</v>
      </c>
    </row>
    <row r="5" customFormat="false" ht="48" hidden="false" customHeight="true" outlineLevel="0" collapsed="false">
      <c r="A5" s="40" t="s">
        <v>136</v>
      </c>
      <c r="B5" s="40" t="s">
        <v>137</v>
      </c>
      <c r="C5" s="40" t="s">
        <v>138</v>
      </c>
      <c r="D5" s="40" t="s">
        <v>139</v>
      </c>
      <c r="E5" s="40" t="s">
        <v>140</v>
      </c>
      <c r="F5" s="40" t="s">
        <v>141</v>
      </c>
      <c r="G5" s="40" t="s">
        <v>142</v>
      </c>
      <c r="H5" s="41" t="s">
        <v>143</v>
      </c>
      <c r="I5" s="41" t="s">
        <v>144</v>
      </c>
      <c r="J5" s="41" t="s">
        <v>85</v>
      </c>
      <c r="K5" s="41" t="s">
        <v>145</v>
      </c>
      <c r="L5" s="41" t="s">
        <v>146</v>
      </c>
      <c r="M5" s="41" t="s">
        <v>147</v>
      </c>
      <c r="N5" s="41" t="s">
        <v>87</v>
      </c>
      <c r="O5" s="41" t="s">
        <v>73</v>
      </c>
      <c r="P5" s="41" t="s">
        <v>148</v>
      </c>
      <c r="Q5" s="41" t="s">
        <v>149</v>
      </c>
    </row>
    <row r="6" customFormat="false" ht="15" hidden="false" customHeight="false" outlineLevel="0" collapsed="false">
      <c r="A6" s="45" t="n">
        <v>46023</v>
      </c>
      <c r="B6" s="42" t="s">
        <v>127</v>
      </c>
      <c r="C6" s="46" t="n">
        <v>18</v>
      </c>
      <c r="D6" s="46"/>
      <c r="E6" s="43"/>
      <c r="F6" s="43" t="n">
        <v>0</v>
      </c>
      <c r="G6" s="43" t="n">
        <v>0</v>
      </c>
      <c r="H6" s="47" t="str">
        <f aca="false">IF(AND($A6="",$B6="",$C6="",$D6=""),"",IF(OR($A6="",$B6="",$C6=""),"Add month, product and units",IF(I6="","Product not found",IF(AND($D6&lt;&gt;"",N($D6)&gt;N($C6)),"Orders are more than units sold",""))))</f>
        <v/>
      </c>
      <c r="I6" s="22" t="n">
        <f aca="false">IF($B6="","",IF($E6&lt;&gt;"",$E6,IFERROR(INDEX(Products!$C$6:$C$55,MATCH($B6,Products!$A$6:$A$55,0)),"")))</f>
        <v>4.5</v>
      </c>
      <c r="J6" s="22" t="n">
        <f aca="false">IF(OR($A6="",$B6="",$C6="",I6="",AND($D6&lt;&gt;"",N($D6)&gt;N($C6))),"",$C6*I6)</f>
        <v>81</v>
      </c>
      <c r="K6" s="21" t="n">
        <f aca="false">IF(J6="","",IF($D6&lt;&gt;"",$D6,$C6))</f>
        <v>18</v>
      </c>
      <c r="L6" s="22" t="n">
        <f aca="false">IF(J6="","",J6*(INDEX(Products!$D$6:$D$55,MATCH($B6,Products!$A$6:$A$55,0))+INDEX(Products!$E$6:$E$55,MATCH($B6,Products!$A$6:$A$55,0))))</f>
        <v>8.505</v>
      </c>
      <c r="M6" s="22" t="n">
        <f aca="false">IF(J6="","",K6*INDEX(Products!$F$6:$F$55,MATCH($B6,Products!$A$6:$A$55,0)))</f>
        <v>3.6</v>
      </c>
      <c r="N6" s="22" t="n">
        <f aca="false">IF(J6="","",$C6*N(INDEX(Products!$G$6:$G$55,MATCH($B6,Products!$A$6:$A$55,0))))</f>
        <v>0</v>
      </c>
      <c r="O6" s="22" t="n">
        <f aca="false">IF(J6="","",J6-N($G6)-L6-M6-N6-N($F6))</f>
        <v>68.895</v>
      </c>
      <c r="P6" s="48" t="n">
        <f aca="false">IF(J6="","",YEAR($A6))</f>
        <v>2026</v>
      </c>
      <c r="Q6" s="48" t="n">
        <f aca="false">IF(J6="","",MONTH($A6))</f>
        <v>1</v>
      </c>
    </row>
    <row r="7" customFormat="false" ht="15" hidden="false" customHeight="false" outlineLevel="0" collapsed="false">
      <c r="A7" s="45" t="n">
        <v>46023</v>
      </c>
      <c r="B7" s="42" t="s">
        <v>129</v>
      </c>
      <c r="C7" s="46" t="n">
        <v>10</v>
      </c>
      <c r="D7" s="46"/>
      <c r="E7" s="43"/>
      <c r="F7" s="43" t="n">
        <v>0</v>
      </c>
      <c r="G7" s="43" t="n">
        <v>0</v>
      </c>
      <c r="H7" s="47" t="str">
        <f aca="false">IF(AND($A7="",$B7="",$C7="",$D7=""),"",IF(OR($A7="",$B7="",$C7=""),"Add month, product and units",IF(I7="","Product not found",IF(AND($D7&lt;&gt;"",N($D7)&gt;N($C7)),"Orders are more than units sold",""))))</f>
        <v/>
      </c>
      <c r="I7" s="22" t="n">
        <f aca="false">IF($B7="","",IF($E7&lt;&gt;"",$E7,IFERROR(INDEX(Products!$C$6:$C$55,MATCH($B7,Products!$A$6:$A$55,0)),"")))</f>
        <v>3</v>
      </c>
      <c r="J7" s="22" t="n">
        <f aca="false">IF(OR($A7="",$B7="",$C7="",I7="",AND($D7&lt;&gt;"",N($D7)&gt;N($C7))),"",$C7*I7)</f>
        <v>30</v>
      </c>
      <c r="K7" s="21" t="n">
        <f aca="false">IF(J7="","",IF($D7&lt;&gt;"",$D7,$C7))</f>
        <v>10</v>
      </c>
      <c r="L7" s="22" t="n">
        <f aca="false">IF(J7="","",J7*(INDEX(Products!$D$6:$D$55,MATCH($B7,Products!$A$6:$A$55,0))+INDEX(Products!$E$6:$E$55,MATCH($B7,Products!$A$6:$A$55,0))))</f>
        <v>3.15</v>
      </c>
      <c r="M7" s="22" t="n">
        <f aca="false">IF(J7="","",K7*INDEX(Products!$F$6:$F$55,MATCH($B7,Products!$A$6:$A$55,0)))</f>
        <v>2</v>
      </c>
      <c r="N7" s="22" t="n">
        <f aca="false">IF(J7="","",$C7*N(INDEX(Products!$G$6:$G$55,MATCH($B7,Products!$A$6:$A$55,0))))</f>
        <v>0</v>
      </c>
      <c r="O7" s="22" t="n">
        <f aca="false">IF(J7="","",J7-N($G7)-L7-M7-N7-N($F7))</f>
        <v>24.85</v>
      </c>
      <c r="P7" s="48" t="n">
        <f aca="false">IF(J7="","",YEAR($A7))</f>
        <v>2026</v>
      </c>
      <c r="Q7" s="48" t="n">
        <f aca="false">IF(J7="","",MONTH($A7))</f>
        <v>1</v>
      </c>
    </row>
    <row r="8" customFormat="false" ht="15" hidden="false" customHeight="false" outlineLevel="0" collapsed="false">
      <c r="A8" s="45" t="n">
        <v>46023</v>
      </c>
      <c r="B8" s="42" t="s">
        <v>130</v>
      </c>
      <c r="C8" s="46" t="n">
        <v>4</v>
      </c>
      <c r="D8" s="46"/>
      <c r="E8" s="43"/>
      <c r="F8" s="43" t="n">
        <v>0</v>
      </c>
      <c r="G8" s="43" t="n">
        <v>0</v>
      </c>
      <c r="H8" s="47" t="str">
        <f aca="false">IF(AND($A8="",$B8="",$C8="",$D8=""),"",IF(OR($A8="",$B8="",$C8=""),"Add month, product and units",IF(I8="","Product not found",IF(AND($D8&lt;&gt;"",N($D8)&gt;N($C8)),"Orders are more than units sold",""))))</f>
        <v/>
      </c>
      <c r="I8" s="22" t="n">
        <f aca="false">IF($B8="","",IF($E8&lt;&gt;"",$E8,IFERROR(INDEX(Products!$C$6:$C$55,MATCH($B8,Products!$A$6:$A$55,0)),"")))</f>
        <v>8</v>
      </c>
      <c r="J8" s="22" t="n">
        <f aca="false">IF(OR($A8="",$B8="",$C8="",I8="",AND($D8&lt;&gt;"",N($D8)&gt;N($C8))),"",$C8*I8)</f>
        <v>32</v>
      </c>
      <c r="K8" s="21" t="n">
        <f aca="false">IF(J8="","",IF($D8&lt;&gt;"",$D8,$C8))</f>
        <v>4</v>
      </c>
      <c r="L8" s="22" t="n">
        <f aca="false">IF(J8="","",J8*(INDEX(Products!$D$6:$D$55,MATCH($B8,Products!$A$6:$A$55,0))+INDEX(Products!$E$6:$E$55,MATCH($B8,Products!$A$6:$A$55,0))))</f>
        <v>0.928</v>
      </c>
      <c r="M8" s="22" t="n">
        <f aca="false">IF(J8="","",K8*INDEX(Products!$F$6:$F$55,MATCH($B8,Products!$A$6:$A$55,0)))</f>
        <v>0.8</v>
      </c>
      <c r="N8" s="22" t="n">
        <f aca="false">IF(J8="","",$C8*N(INDEX(Products!$G$6:$G$55,MATCH($B8,Products!$A$6:$A$55,0))))</f>
        <v>0.4</v>
      </c>
      <c r="O8" s="22" t="n">
        <f aca="false">IF(J8="","",J8-N($G8)-L8-M8-N8-N($F8))</f>
        <v>29.872</v>
      </c>
      <c r="P8" s="48" t="n">
        <f aca="false">IF(J8="","",YEAR($A8))</f>
        <v>2026</v>
      </c>
      <c r="Q8" s="48" t="n">
        <f aca="false">IF(J8="","",MONTH($A8))</f>
        <v>1</v>
      </c>
    </row>
    <row r="9" customFormat="false" ht="15" hidden="false" customHeight="false" outlineLevel="0" collapsed="false">
      <c r="A9" s="45" t="n">
        <v>46054</v>
      </c>
      <c r="B9" s="42" t="s">
        <v>127</v>
      </c>
      <c r="C9" s="46" t="n">
        <v>24</v>
      </c>
      <c r="D9" s="46"/>
      <c r="E9" s="43"/>
      <c r="F9" s="43" t="n">
        <v>5</v>
      </c>
      <c r="G9" s="43" t="n">
        <v>4.5</v>
      </c>
      <c r="H9" s="47" t="str">
        <f aca="false">IF(AND($A9="",$B9="",$C9="",$D9=""),"",IF(OR($A9="",$B9="",$C9=""),"Add month, product and units",IF(I9="","Product not found",IF(AND($D9&lt;&gt;"",N($D9)&gt;N($C9)),"Orders are more than units sold",""))))</f>
        <v/>
      </c>
      <c r="I9" s="22" t="n">
        <f aca="false">IF($B9="","",IF($E9&lt;&gt;"",$E9,IFERROR(INDEX(Products!$C$6:$C$55,MATCH($B9,Products!$A$6:$A$55,0)),"")))</f>
        <v>4.5</v>
      </c>
      <c r="J9" s="22" t="n">
        <f aca="false">IF(OR($A9="",$B9="",$C9="",I9="",AND($D9&lt;&gt;"",N($D9)&gt;N($C9))),"",$C9*I9)</f>
        <v>108</v>
      </c>
      <c r="K9" s="21" t="n">
        <f aca="false">IF(J9="","",IF($D9&lt;&gt;"",$D9,$C9))</f>
        <v>24</v>
      </c>
      <c r="L9" s="22" t="n">
        <f aca="false">IF(J9="","",J9*(INDEX(Products!$D$6:$D$55,MATCH($B9,Products!$A$6:$A$55,0))+INDEX(Products!$E$6:$E$55,MATCH($B9,Products!$A$6:$A$55,0))))</f>
        <v>11.34</v>
      </c>
      <c r="M9" s="22" t="n">
        <f aca="false">IF(J9="","",K9*INDEX(Products!$F$6:$F$55,MATCH($B9,Products!$A$6:$A$55,0)))</f>
        <v>4.8</v>
      </c>
      <c r="N9" s="22" t="n">
        <f aca="false">IF(J9="","",$C9*N(INDEX(Products!$G$6:$G$55,MATCH($B9,Products!$A$6:$A$55,0))))</f>
        <v>0</v>
      </c>
      <c r="O9" s="22" t="n">
        <f aca="false">IF(J9="","",J9-N($G9)-L9-M9-N9-N($F9))</f>
        <v>82.36</v>
      </c>
      <c r="P9" s="48" t="n">
        <f aca="false">IF(J9="","",YEAR($A9))</f>
        <v>2026</v>
      </c>
      <c r="Q9" s="48" t="n">
        <f aca="false">IF(J9="","",MONTH($A9))</f>
        <v>2</v>
      </c>
    </row>
    <row r="10" customFormat="false" ht="15" hidden="false" customHeight="false" outlineLevel="0" collapsed="false">
      <c r="A10" s="45" t="n">
        <v>46054</v>
      </c>
      <c r="B10" s="42" t="s">
        <v>129</v>
      </c>
      <c r="C10" s="46" t="n">
        <v>12</v>
      </c>
      <c r="D10" s="46" t="n">
        <v>10</v>
      </c>
      <c r="E10" s="43"/>
      <c r="F10" s="43" t="n">
        <v>0</v>
      </c>
      <c r="G10" s="43" t="n">
        <v>0</v>
      </c>
      <c r="H10" s="47" t="str">
        <f aca="false">IF(AND($A10="",$B10="",$C10="",$D10=""),"",IF(OR($A10="",$B10="",$C10=""),"Add month, product and units",IF(I10="","Product not found",IF(AND($D10&lt;&gt;"",N($D10)&gt;N($C10)),"Orders are more than units sold",""))))</f>
        <v/>
      </c>
      <c r="I10" s="22" t="n">
        <f aca="false">IF($B10="","",IF($E10&lt;&gt;"",$E10,IFERROR(INDEX(Products!$C$6:$C$55,MATCH($B10,Products!$A$6:$A$55,0)),"")))</f>
        <v>3</v>
      </c>
      <c r="J10" s="22" t="n">
        <f aca="false">IF(OR($A10="",$B10="",$C10="",I10="",AND($D10&lt;&gt;"",N($D10)&gt;N($C10))),"",$C10*I10)</f>
        <v>36</v>
      </c>
      <c r="K10" s="21" t="n">
        <f aca="false">IF(J10="","",IF($D10&lt;&gt;"",$D10,$C10))</f>
        <v>10</v>
      </c>
      <c r="L10" s="22" t="n">
        <f aca="false">IF(J10="","",J10*(INDEX(Products!$D$6:$D$55,MATCH($B10,Products!$A$6:$A$55,0))+INDEX(Products!$E$6:$E$55,MATCH($B10,Products!$A$6:$A$55,0))))</f>
        <v>3.78</v>
      </c>
      <c r="M10" s="22" t="n">
        <f aca="false">IF(J10="","",K10*INDEX(Products!$F$6:$F$55,MATCH($B10,Products!$A$6:$A$55,0)))</f>
        <v>2</v>
      </c>
      <c r="N10" s="22" t="n">
        <f aca="false">IF(J10="","",$C10*N(INDEX(Products!$G$6:$G$55,MATCH($B10,Products!$A$6:$A$55,0))))</f>
        <v>0</v>
      </c>
      <c r="O10" s="22" t="n">
        <f aca="false">IF(J10="","",J10-N($G10)-L10-M10-N10-N($F10))</f>
        <v>30.22</v>
      </c>
      <c r="P10" s="48" t="n">
        <f aca="false">IF(J10="","",YEAR($A10))</f>
        <v>2026</v>
      </c>
      <c r="Q10" s="48" t="n">
        <f aca="false">IF(J10="","",MONTH($A10))</f>
        <v>2</v>
      </c>
    </row>
    <row r="11" customFormat="false" ht="15" hidden="false" customHeight="false" outlineLevel="0" collapsed="false">
      <c r="A11" s="45" t="n">
        <v>46054</v>
      </c>
      <c r="B11" s="42" t="s">
        <v>130</v>
      </c>
      <c r="C11" s="46" t="n">
        <v>6</v>
      </c>
      <c r="D11" s="46"/>
      <c r="E11" s="43" t="n">
        <v>6.4</v>
      </c>
      <c r="F11" s="43" t="n">
        <v>0</v>
      </c>
      <c r="G11" s="43" t="n">
        <v>0</v>
      </c>
      <c r="H11" s="47" t="str">
        <f aca="false">IF(AND($A11="",$B11="",$C11="",$D11=""),"",IF(OR($A11="",$B11="",$C11=""),"Add month, product and units",IF(I11="","Product not found",IF(AND($D11&lt;&gt;"",N($D11)&gt;N($C11)),"Orders are more than units sold",""))))</f>
        <v/>
      </c>
      <c r="I11" s="22" t="n">
        <f aca="false">IF($B11="","",IF($E11&lt;&gt;"",$E11,IFERROR(INDEX(Products!$C$6:$C$55,MATCH($B11,Products!$A$6:$A$55,0)),"")))</f>
        <v>6.4</v>
      </c>
      <c r="J11" s="22" t="n">
        <f aca="false">IF(OR($A11="",$B11="",$C11="",I11="",AND($D11&lt;&gt;"",N($D11)&gt;N($C11))),"",$C11*I11)</f>
        <v>38.4</v>
      </c>
      <c r="K11" s="21" t="n">
        <f aca="false">IF(J11="","",IF($D11&lt;&gt;"",$D11,$C11))</f>
        <v>6</v>
      </c>
      <c r="L11" s="22" t="n">
        <f aca="false">IF(J11="","",J11*(INDEX(Products!$D$6:$D$55,MATCH($B11,Products!$A$6:$A$55,0))+INDEX(Products!$E$6:$E$55,MATCH($B11,Products!$A$6:$A$55,0))))</f>
        <v>1.1136</v>
      </c>
      <c r="M11" s="22" t="n">
        <f aca="false">IF(J11="","",K11*INDEX(Products!$F$6:$F$55,MATCH($B11,Products!$A$6:$A$55,0)))</f>
        <v>1.2</v>
      </c>
      <c r="N11" s="22" t="n">
        <f aca="false">IF(J11="","",$C11*N(INDEX(Products!$G$6:$G$55,MATCH($B11,Products!$A$6:$A$55,0))))</f>
        <v>0.6</v>
      </c>
      <c r="O11" s="22" t="n">
        <f aca="false">IF(J11="","",J11-N($G11)-L11-M11-N11-N($F11))</f>
        <v>35.4864</v>
      </c>
      <c r="P11" s="48" t="n">
        <f aca="false">IF(J11="","",YEAR($A11))</f>
        <v>2026</v>
      </c>
      <c r="Q11" s="48" t="n">
        <f aca="false">IF(J11="","",MONTH($A11))</f>
        <v>2</v>
      </c>
    </row>
    <row r="12" customFormat="false" ht="15" hidden="false" customHeight="false" outlineLevel="0" collapsed="false">
      <c r="A12" s="45" t="n">
        <v>46082</v>
      </c>
      <c r="B12" s="42" t="s">
        <v>127</v>
      </c>
      <c r="C12" s="46" t="n">
        <v>31</v>
      </c>
      <c r="D12" s="46"/>
      <c r="E12" s="43"/>
      <c r="F12" s="43" t="n">
        <v>8</v>
      </c>
      <c r="G12" s="43" t="n">
        <v>0</v>
      </c>
      <c r="H12" s="47" t="str">
        <f aca="false">IF(AND($A12="",$B12="",$C12="",$D12=""),"",IF(OR($A12="",$B12="",$C12=""),"Add month, product and units",IF(I12="","Product not found",IF(AND($D12&lt;&gt;"",N($D12)&gt;N($C12)),"Orders are more than units sold",""))))</f>
        <v/>
      </c>
      <c r="I12" s="22" t="n">
        <f aca="false">IF($B12="","",IF($E12&lt;&gt;"",$E12,IFERROR(INDEX(Products!$C$6:$C$55,MATCH($B12,Products!$A$6:$A$55,0)),"")))</f>
        <v>4.5</v>
      </c>
      <c r="J12" s="22" t="n">
        <f aca="false">IF(OR($A12="",$B12="",$C12="",I12="",AND($D12&lt;&gt;"",N($D12)&gt;N($C12))),"",$C12*I12)</f>
        <v>139.5</v>
      </c>
      <c r="K12" s="21" t="n">
        <f aca="false">IF(J12="","",IF($D12&lt;&gt;"",$D12,$C12))</f>
        <v>31</v>
      </c>
      <c r="L12" s="22" t="n">
        <f aca="false">IF(J12="","",J12*(INDEX(Products!$D$6:$D$55,MATCH($B12,Products!$A$6:$A$55,0))+INDEX(Products!$E$6:$E$55,MATCH($B12,Products!$A$6:$A$55,0))))</f>
        <v>14.6475</v>
      </c>
      <c r="M12" s="22" t="n">
        <f aca="false">IF(J12="","",K12*INDEX(Products!$F$6:$F$55,MATCH($B12,Products!$A$6:$A$55,0)))</f>
        <v>6.2</v>
      </c>
      <c r="N12" s="22" t="n">
        <f aca="false">IF(J12="","",$C12*N(INDEX(Products!$G$6:$G$55,MATCH($B12,Products!$A$6:$A$55,0))))</f>
        <v>0</v>
      </c>
      <c r="O12" s="22" t="n">
        <f aca="false">IF(J12="","",J12-N($G12)-L12-M12-N12-N($F12))</f>
        <v>110.6525</v>
      </c>
      <c r="P12" s="48" t="n">
        <f aca="false">IF(J12="","",YEAR($A12))</f>
        <v>2026</v>
      </c>
      <c r="Q12" s="48" t="n">
        <f aca="false">IF(J12="","",MONTH($A12))</f>
        <v>3</v>
      </c>
    </row>
    <row r="13" customFormat="false" ht="15" hidden="false" customHeight="false" outlineLevel="0" collapsed="false">
      <c r="A13" s="45" t="n">
        <v>46082</v>
      </c>
      <c r="B13" s="42" t="s">
        <v>129</v>
      </c>
      <c r="C13" s="46" t="n">
        <v>15</v>
      </c>
      <c r="D13" s="46"/>
      <c r="E13" s="43"/>
      <c r="F13" s="43" t="n">
        <v>0</v>
      </c>
      <c r="G13" s="43" t="n">
        <v>0</v>
      </c>
      <c r="H13" s="47" t="str">
        <f aca="false">IF(AND($A13="",$B13="",$C13="",$D13=""),"",IF(OR($A13="",$B13="",$C13=""),"Add month, product and units",IF(I13="","Product not found",IF(AND($D13&lt;&gt;"",N($D13)&gt;N($C13)),"Orders are more than units sold",""))))</f>
        <v/>
      </c>
      <c r="I13" s="22" t="n">
        <f aca="false">IF($B13="","",IF($E13&lt;&gt;"",$E13,IFERROR(INDEX(Products!$C$6:$C$55,MATCH($B13,Products!$A$6:$A$55,0)),"")))</f>
        <v>3</v>
      </c>
      <c r="J13" s="22" t="n">
        <f aca="false">IF(OR($A13="",$B13="",$C13="",I13="",AND($D13&lt;&gt;"",N($D13)&gt;N($C13))),"",$C13*I13)</f>
        <v>45</v>
      </c>
      <c r="K13" s="21" t="n">
        <f aca="false">IF(J13="","",IF($D13&lt;&gt;"",$D13,$C13))</f>
        <v>15</v>
      </c>
      <c r="L13" s="22" t="n">
        <f aca="false">IF(J13="","",J13*(INDEX(Products!$D$6:$D$55,MATCH($B13,Products!$A$6:$A$55,0))+INDEX(Products!$E$6:$E$55,MATCH($B13,Products!$A$6:$A$55,0))))</f>
        <v>4.725</v>
      </c>
      <c r="M13" s="22" t="n">
        <f aca="false">IF(J13="","",K13*INDEX(Products!$F$6:$F$55,MATCH($B13,Products!$A$6:$A$55,0)))</f>
        <v>3</v>
      </c>
      <c r="N13" s="22" t="n">
        <f aca="false">IF(J13="","",$C13*N(INDEX(Products!$G$6:$G$55,MATCH($B13,Products!$A$6:$A$55,0))))</f>
        <v>0</v>
      </c>
      <c r="O13" s="22" t="n">
        <f aca="false">IF(J13="","",J13-N($G13)-L13-M13-N13-N($F13))</f>
        <v>37.275</v>
      </c>
      <c r="P13" s="48" t="n">
        <f aca="false">IF(J13="","",YEAR($A13))</f>
        <v>2026</v>
      </c>
      <c r="Q13" s="48" t="n">
        <f aca="false">IF(J13="","",MONTH($A13))</f>
        <v>3</v>
      </c>
    </row>
    <row r="14" customFormat="false" ht="15" hidden="false" customHeight="false" outlineLevel="0" collapsed="false">
      <c r="A14" s="45" t="n">
        <v>46082</v>
      </c>
      <c r="B14" s="42" t="s">
        <v>130</v>
      </c>
      <c r="C14" s="46" t="n">
        <v>9</v>
      </c>
      <c r="D14" s="46" t="n">
        <v>7</v>
      </c>
      <c r="E14" s="43"/>
      <c r="F14" s="43" t="n">
        <v>0</v>
      </c>
      <c r="G14" s="43" t="n">
        <v>0</v>
      </c>
      <c r="H14" s="47" t="str">
        <f aca="false">IF(AND($A14="",$B14="",$C14="",$D14=""),"",IF(OR($A14="",$B14="",$C14=""),"Add month, product and units",IF(I14="","Product not found",IF(AND($D14&lt;&gt;"",N($D14)&gt;N($C14)),"Orders are more than units sold",""))))</f>
        <v/>
      </c>
      <c r="I14" s="22" t="n">
        <f aca="false">IF($B14="","",IF($E14&lt;&gt;"",$E14,IFERROR(INDEX(Products!$C$6:$C$55,MATCH($B14,Products!$A$6:$A$55,0)),"")))</f>
        <v>8</v>
      </c>
      <c r="J14" s="22" t="n">
        <f aca="false">IF(OR($A14="",$B14="",$C14="",I14="",AND($D14&lt;&gt;"",N($D14)&gt;N($C14))),"",$C14*I14)</f>
        <v>72</v>
      </c>
      <c r="K14" s="21" t="n">
        <f aca="false">IF(J14="","",IF($D14&lt;&gt;"",$D14,$C14))</f>
        <v>7</v>
      </c>
      <c r="L14" s="22" t="n">
        <f aca="false">IF(J14="","",J14*(INDEX(Products!$D$6:$D$55,MATCH($B14,Products!$A$6:$A$55,0))+INDEX(Products!$E$6:$E$55,MATCH($B14,Products!$A$6:$A$55,0))))</f>
        <v>2.088</v>
      </c>
      <c r="M14" s="22" t="n">
        <f aca="false">IF(J14="","",K14*INDEX(Products!$F$6:$F$55,MATCH($B14,Products!$A$6:$A$55,0)))</f>
        <v>1.4</v>
      </c>
      <c r="N14" s="22" t="n">
        <f aca="false">IF(J14="","",$C14*N(INDEX(Products!$G$6:$G$55,MATCH($B14,Products!$A$6:$A$55,0))))</f>
        <v>0.9</v>
      </c>
      <c r="O14" s="22" t="n">
        <f aca="false">IF(J14="","",J14-N($G14)-L14-M14-N14-N($F14))</f>
        <v>67.612</v>
      </c>
      <c r="P14" s="48" t="n">
        <f aca="false">IF(J14="","",YEAR($A14))</f>
        <v>2026</v>
      </c>
      <c r="Q14" s="48" t="n">
        <f aca="false">IF(J14="","",MONTH($A14))</f>
        <v>3</v>
      </c>
    </row>
    <row r="15" customFormat="false" ht="15" hidden="false" customHeight="false" outlineLevel="0" collapsed="false">
      <c r="A15" s="45"/>
      <c r="B15" s="42"/>
      <c r="C15" s="46"/>
      <c r="D15" s="46"/>
      <c r="E15" s="43"/>
      <c r="F15" s="43"/>
      <c r="G15" s="43"/>
      <c r="H15" s="47" t="str">
        <f aca="false">IF(AND($A15="",$B15="",$C15="",$D15=""),"",IF(OR($A15="",$B15="",$C15=""),"Add month, product and units",IF(I15="","Product not found",IF(AND($D15&lt;&gt;"",N($D15)&gt;N($C15)),"Orders are more than units sold",""))))</f>
        <v/>
      </c>
      <c r="I15" s="22" t="str">
        <f aca="false">IF($B15="","",IF($E15&lt;&gt;"",$E15,IFERROR(INDEX(Products!$C$6:$C$55,MATCH($B15,Products!$A$6:$A$55,0)),"")))</f>
        <v/>
      </c>
      <c r="J15" s="22" t="str">
        <f aca="false">IF(OR($A15="",$B15="",$C15="",I15="",AND($D15&lt;&gt;"",N($D15)&gt;N($C15))),"",$C15*I15)</f>
        <v/>
      </c>
      <c r="K15" s="21" t="str">
        <f aca="false">IF(J15="","",IF($D15&lt;&gt;"",$D15,$C15))</f>
        <v/>
      </c>
      <c r="L15" s="22" t="str">
        <f aca="false">IF(J15="","",J15*(INDEX(Products!$D$6:$D$55,MATCH($B15,Products!$A$6:$A$55,0))+INDEX(Products!$E$6:$E$55,MATCH($B15,Products!$A$6:$A$55,0))))</f>
        <v/>
      </c>
      <c r="M15" s="22" t="str">
        <f aca="false">IF(J15="","",K15*INDEX(Products!$F$6:$F$55,MATCH($B15,Products!$A$6:$A$55,0)))</f>
        <v/>
      </c>
      <c r="N15" s="22" t="str">
        <f aca="false">IF(J15="","",$C15*N(INDEX(Products!$G$6:$G$55,MATCH($B15,Products!$A$6:$A$55,0))))</f>
        <v/>
      </c>
      <c r="O15" s="22" t="str">
        <f aca="false">IF(J15="","",J15-N($G15)-L15-M15-N15-N($F15))</f>
        <v/>
      </c>
      <c r="P15" s="48" t="str">
        <f aca="false">IF(J15="","",YEAR($A15))</f>
        <v/>
      </c>
      <c r="Q15" s="48" t="str">
        <f aca="false">IF(J15="","",MONTH($A15))</f>
        <v/>
      </c>
    </row>
    <row r="16" customFormat="false" ht="15" hidden="false" customHeight="false" outlineLevel="0" collapsed="false">
      <c r="A16" s="45"/>
      <c r="B16" s="42"/>
      <c r="C16" s="46"/>
      <c r="D16" s="46"/>
      <c r="E16" s="43"/>
      <c r="F16" s="43"/>
      <c r="G16" s="43"/>
      <c r="H16" s="47" t="str">
        <f aca="false">IF(AND($A16="",$B16="",$C16="",$D16=""),"",IF(OR($A16="",$B16="",$C16=""),"Add month, product and units",IF(I16="","Product not found",IF(AND($D16&lt;&gt;"",N($D16)&gt;N($C16)),"Orders are more than units sold",""))))</f>
        <v/>
      </c>
      <c r="I16" s="22" t="str">
        <f aca="false">IF($B16="","",IF($E16&lt;&gt;"",$E16,IFERROR(INDEX(Products!$C$6:$C$55,MATCH($B16,Products!$A$6:$A$55,0)),"")))</f>
        <v/>
      </c>
      <c r="J16" s="22" t="str">
        <f aca="false">IF(OR($A16="",$B16="",$C16="",I16="",AND($D16&lt;&gt;"",N($D16)&gt;N($C16))),"",$C16*I16)</f>
        <v/>
      </c>
      <c r="K16" s="21" t="str">
        <f aca="false">IF(J16="","",IF($D16&lt;&gt;"",$D16,$C16))</f>
        <v/>
      </c>
      <c r="L16" s="22" t="str">
        <f aca="false">IF(J16="","",J16*(INDEX(Products!$D$6:$D$55,MATCH($B16,Products!$A$6:$A$55,0))+INDEX(Products!$E$6:$E$55,MATCH($B16,Products!$A$6:$A$55,0))))</f>
        <v/>
      </c>
      <c r="M16" s="22" t="str">
        <f aca="false">IF(J16="","",K16*INDEX(Products!$F$6:$F$55,MATCH($B16,Products!$A$6:$A$55,0)))</f>
        <v/>
      </c>
      <c r="N16" s="22" t="str">
        <f aca="false">IF(J16="","",$C16*N(INDEX(Products!$G$6:$G$55,MATCH($B16,Products!$A$6:$A$55,0))))</f>
        <v/>
      </c>
      <c r="O16" s="22" t="str">
        <f aca="false">IF(J16="","",J16-N($G16)-L16-M16-N16-N($F16))</f>
        <v/>
      </c>
      <c r="P16" s="48" t="str">
        <f aca="false">IF(J16="","",YEAR($A16))</f>
        <v/>
      </c>
      <c r="Q16" s="48" t="str">
        <f aca="false">IF(J16="","",MONTH($A16))</f>
        <v/>
      </c>
    </row>
    <row r="17" customFormat="false" ht="15" hidden="false" customHeight="false" outlineLevel="0" collapsed="false">
      <c r="A17" s="45"/>
      <c r="B17" s="42"/>
      <c r="C17" s="46"/>
      <c r="D17" s="46"/>
      <c r="E17" s="43"/>
      <c r="F17" s="43"/>
      <c r="G17" s="43"/>
      <c r="H17" s="47" t="str">
        <f aca="false">IF(AND($A17="",$B17="",$C17="",$D17=""),"",IF(OR($A17="",$B17="",$C17=""),"Add month, product and units",IF(I17="","Product not found",IF(AND($D17&lt;&gt;"",N($D17)&gt;N($C17)),"Orders are more than units sold",""))))</f>
        <v/>
      </c>
      <c r="I17" s="22" t="str">
        <f aca="false">IF($B17="","",IF($E17&lt;&gt;"",$E17,IFERROR(INDEX(Products!$C$6:$C$55,MATCH($B17,Products!$A$6:$A$55,0)),"")))</f>
        <v/>
      </c>
      <c r="J17" s="22" t="str">
        <f aca="false">IF(OR($A17="",$B17="",$C17="",I17="",AND($D17&lt;&gt;"",N($D17)&gt;N($C17))),"",$C17*I17)</f>
        <v/>
      </c>
      <c r="K17" s="21" t="str">
        <f aca="false">IF(J17="","",IF($D17&lt;&gt;"",$D17,$C17))</f>
        <v/>
      </c>
      <c r="L17" s="22" t="str">
        <f aca="false">IF(J17="","",J17*(INDEX(Products!$D$6:$D$55,MATCH($B17,Products!$A$6:$A$55,0))+INDEX(Products!$E$6:$E$55,MATCH($B17,Products!$A$6:$A$55,0))))</f>
        <v/>
      </c>
      <c r="M17" s="22" t="str">
        <f aca="false">IF(J17="","",K17*INDEX(Products!$F$6:$F$55,MATCH($B17,Products!$A$6:$A$55,0)))</f>
        <v/>
      </c>
      <c r="N17" s="22" t="str">
        <f aca="false">IF(J17="","",$C17*N(INDEX(Products!$G$6:$G$55,MATCH($B17,Products!$A$6:$A$55,0))))</f>
        <v/>
      </c>
      <c r="O17" s="22" t="str">
        <f aca="false">IF(J17="","",J17-N($G17)-L17-M17-N17-N($F17))</f>
        <v/>
      </c>
      <c r="P17" s="48" t="str">
        <f aca="false">IF(J17="","",YEAR($A17))</f>
        <v/>
      </c>
      <c r="Q17" s="48" t="str">
        <f aca="false">IF(J17="","",MONTH($A17))</f>
        <v/>
      </c>
    </row>
    <row r="18" customFormat="false" ht="15" hidden="false" customHeight="false" outlineLevel="0" collapsed="false">
      <c r="A18" s="45"/>
      <c r="B18" s="42"/>
      <c r="C18" s="46"/>
      <c r="D18" s="46"/>
      <c r="E18" s="43"/>
      <c r="F18" s="43"/>
      <c r="G18" s="43"/>
      <c r="H18" s="47" t="str">
        <f aca="false">IF(AND($A18="",$B18="",$C18="",$D18=""),"",IF(OR($A18="",$B18="",$C18=""),"Add month, product and units",IF(I18="","Product not found",IF(AND($D18&lt;&gt;"",N($D18)&gt;N($C18)),"Orders are more than units sold",""))))</f>
        <v/>
      </c>
      <c r="I18" s="22" t="str">
        <f aca="false">IF($B18="","",IF($E18&lt;&gt;"",$E18,IFERROR(INDEX(Products!$C$6:$C$55,MATCH($B18,Products!$A$6:$A$55,0)),"")))</f>
        <v/>
      </c>
      <c r="J18" s="22" t="str">
        <f aca="false">IF(OR($A18="",$B18="",$C18="",I18="",AND($D18&lt;&gt;"",N($D18)&gt;N($C18))),"",$C18*I18)</f>
        <v/>
      </c>
      <c r="K18" s="21" t="str">
        <f aca="false">IF(J18="","",IF($D18&lt;&gt;"",$D18,$C18))</f>
        <v/>
      </c>
      <c r="L18" s="22" t="str">
        <f aca="false">IF(J18="","",J18*(INDEX(Products!$D$6:$D$55,MATCH($B18,Products!$A$6:$A$55,0))+INDEX(Products!$E$6:$E$55,MATCH($B18,Products!$A$6:$A$55,0))))</f>
        <v/>
      </c>
      <c r="M18" s="22" t="str">
        <f aca="false">IF(J18="","",K18*INDEX(Products!$F$6:$F$55,MATCH($B18,Products!$A$6:$A$55,0)))</f>
        <v/>
      </c>
      <c r="N18" s="22" t="str">
        <f aca="false">IF(J18="","",$C18*N(INDEX(Products!$G$6:$G$55,MATCH($B18,Products!$A$6:$A$55,0))))</f>
        <v/>
      </c>
      <c r="O18" s="22" t="str">
        <f aca="false">IF(J18="","",J18-N($G18)-L18-M18-N18-N($F18))</f>
        <v/>
      </c>
      <c r="P18" s="48" t="str">
        <f aca="false">IF(J18="","",YEAR($A18))</f>
        <v/>
      </c>
      <c r="Q18" s="48" t="str">
        <f aca="false">IF(J18="","",MONTH($A18))</f>
        <v/>
      </c>
    </row>
    <row r="19" customFormat="false" ht="15" hidden="false" customHeight="false" outlineLevel="0" collapsed="false">
      <c r="A19" s="45"/>
      <c r="B19" s="42"/>
      <c r="C19" s="46"/>
      <c r="D19" s="46"/>
      <c r="E19" s="43"/>
      <c r="F19" s="43"/>
      <c r="G19" s="43"/>
      <c r="H19" s="47" t="str">
        <f aca="false">IF(AND($A19="",$B19="",$C19="",$D19=""),"",IF(OR($A19="",$B19="",$C19=""),"Add month, product and units",IF(I19="","Product not found",IF(AND($D19&lt;&gt;"",N($D19)&gt;N($C19)),"Orders are more than units sold",""))))</f>
        <v/>
      </c>
      <c r="I19" s="22" t="str">
        <f aca="false">IF($B19="","",IF($E19&lt;&gt;"",$E19,IFERROR(INDEX(Products!$C$6:$C$55,MATCH($B19,Products!$A$6:$A$55,0)),"")))</f>
        <v/>
      </c>
      <c r="J19" s="22" t="str">
        <f aca="false">IF(OR($A19="",$B19="",$C19="",I19="",AND($D19&lt;&gt;"",N($D19)&gt;N($C19))),"",$C19*I19)</f>
        <v/>
      </c>
      <c r="K19" s="21" t="str">
        <f aca="false">IF(J19="","",IF($D19&lt;&gt;"",$D19,$C19))</f>
        <v/>
      </c>
      <c r="L19" s="22" t="str">
        <f aca="false">IF(J19="","",J19*(INDEX(Products!$D$6:$D$55,MATCH($B19,Products!$A$6:$A$55,0))+INDEX(Products!$E$6:$E$55,MATCH($B19,Products!$A$6:$A$55,0))))</f>
        <v/>
      </c>
      <c r="M19" s="22" t="str">
        <f aca="false">IF(J19="","",K19*INDEX(Products!$F$6:$F$55,MATCH($B19,Products!$A$6:$A$55,0)))</f>
        <v/>
      </c>
      <c r="N19" s="22" t="str">
        <f aca="false">IF(J19="","",$C19*N(INDEX(Products!$G$6:$G$55,MATCH($B19,Products!$A$6:$A$55,0))))</f>
        <v/>
      </c>
      <c r="O19" s="22" t="str">
        <f aca="false">IF(J19="","",J19-N($G19)-L19-M19-N19-N($F19))</f>
        <v/>
      </c>
      <c r="P19" s="48" t="str">
        <f aca="false">IF(J19="","",YEAR($A19))</f>
        <v/>
      </c>
      <c r="Q19" s="48" t="str">
        <f aca="false">IF(J19="","",MONTH($A19))</f>
        <v/>
      </c>
    </row>
    <row r="20" customFormat="false" ht="15" hidden="false" customHeight="false" outlineLevel="0" collapsed="false">
      <c r="A20" s="45"/>
      <c r="B20" s="42"/>
      <c r="C20" s="46"/>
      <c r="D20" s="46"/>
      <c r="E20" s="43"/>
      <c r="F20" s="43"/>
      <c r="G20" s="43"/>
      <c r="H20" s="47" t="str">
        <f aca="false">IF(AND($A20="",$B20="",$C20="",$D20=""),"",IF(OR($A20="",$B20="",$C20=""),"Add month, product and units",IF(I20="","Product not found",IF(AND($D20&lt;&gt;"",N($D20)&gt;N($C20)),"Orders are more than units sold",""))))</f>
        <v/>
      </c>
      <c r="I20" s="22" t="str">
        <f aca="false">IF($B20="","",IF($E20&lt;&gt;"",$E20,IFERROR(INDEX(Products!$C$6:$C$55,MATCH($B20,Products!$A$6:$A$55,0)),"")))</f>
        <v/>
      </c>
      <c r="J20" s="22" t="str">
        <f aca="false">IF(OR($A20="",$B20="",$C20="",I20="",AND($D20&lt;&gt;"",N($D20)&gt;N($C20))),"",$C20*I20)</f>
        <v/>
      </c>
      <c r="K20" s="21" t="str">
        <f aca="false">IF(J20="","",IF($D20&lt;&gt;"",$D20,$C20))</f>
        <v/>
      </c>
      <c r="L20" s="22" t="str">
        <f aca="false">IF(J20="","",J20*(INDEX(Products!$D$6:$D$55,MATCH($B20,Products!$A$6:$A$55,0))+INDEX(Products!$E$6:$E$55,MATCH($B20,Products!$A$6:$A$55,0))))</f>
        <v/>
      </c>
      <c r="M20" s="22" t="str">
        <f aca="false">IF(J20="","",K20*INDEX(Products!$F$6:$F$55,MATCH($B20,Products!$A$6:$A$55,0)))</f>
        <v/>
      </c>
      <c r="N20" s="22" t="str">
        <f aca="false">IF(J20="","",$C20*N(INDEX(Products!$G$6:$G$55,MATCH($B20,Products!$A$6:$A$55,0))))</f>
        <v/>
      </c>
      <c r="O20" s="22" t="str">
        <f aca="false">IF(J20="","",J20-N($G20)-L20-M20-N20-N($F20))</f>
        <v/>
      </c>
      <c r="P20" s="48" t="str">
        <f aca="false">IF(J20="","",YEAR($A20))</f>
        <v/>
      </c>
      <c r="Q20" s="48" t="str">
        <f aca="false">IF(J20="","",MONTH($A20))</f>
        <v/>
      </c>
    </row>
    <row r="21" customFormat="false" ht="15" hidden="false" customHeight="false" outlineLevel="0" collapsed="false">
      <c r="A21" s="45"/>
      <c r="B21" s="42"/>
      <c r="C21" s="46"/>
      <c r="D21" s="46"/>
      <c r="E21" s="43"/>
      <c r="F21" s="43"/>
      <c r="G21" s="43"/>
      <c r="H21" s="47" t="str">
        <f aca="false">IF(AND($A21="",$B21="",$C21="",$D21=""),"",IF(OR($A21="",$B21="",$C21=""),"Add month, product and units",IF(I21="","Product not found",IF(AND($D21&lt;&gt;"",N($D21)&gt;N($C21)),"Orders are more than units sold",""))))</f>
        <v/>
      </c>
      <c r="I21" s="22" t="str">
        <f aca="false">IF($B21="","",IF($E21&lt;&gt;"",$E21,IFERROR(INDEX(Products!$C$6:$C$55,MATCH($B21,Products!$A$6:$A$55,0)),"")))</f>
        <v/>
      </c>
      <c r="J21" s="22" t="str">
        <f aca="false">IF(OR($A21="",$B21="",$C21="",I21="",AND($D21&lt;&gt;"",N($D21)&gt;N($C21))),"",$C21*I21)</f>
        <v/>
      </c>
      <c r="K21" s="21" t="str">
        <f aca="false">IF(J21="","",IF($D21&lt;&gt;"",$D21,$C21))</f>
        <v/>
      </c>
      <c r="L21" s="22" t="str">
        <f aca="false">IF(J21="","",J21*(INDEX(Products!$D$6:$D$55,MATCH($B21,Products!$A$6:$A$55,0))+INDEX(Products!$E$6:$E$55,MATCH($B21,Products!$A$6:$A$55,0))))</f>
        <v/>
      </c>
      <c r="M21" s="22" t="str">
        <f aca="false">IF(J21="","",K21*INDEX(Products!$F$6:$F$55,MATCH($B21,Products!$A$6:$A$55,0)))</f>
        <v/>
      </c>
      <c r="N21" s="22" t="str">
        <f aca="false">IF(J21="","",$C21*N(INDEX(Products!$G$6:$G$55,MATCH($B21,Products!$A$6:$A$55,0))))</f>
        <v/>
      </c>
      <c r="O21" s="22" t="str">
        <f aca="false">IF(J21="","",J21-N($G21)-L21-M21-N21-N($F21))</f>
        <v/>
      </c>
      <c r="P21" s="48" t="str">
        <f aca="false">IF(J21="","",YEAR($A21))</f>
        <v/>
      </c>
      <c r="Q21" s="48" t="str">
        <f aca="false">IF(J21="","",MONTH($A21))</f>
        <v/>
      </c>
    </row>
    <row r="22" customFormat="false" ht="15" hidden="false" customHeight="false" outlineLevel="0" collapsed="false">
      <c r="A22" s="45"/>
      <c r="B22" s="42"/>
      <c r="C22" s="46"/>
      <c r="D22" s="46"/>
      <c r="E22" s="43"/>
      <c r="F22" s="43"/>
      <c r="G22" s="43"/>
      <c r="H22" s="47" t="str">
        <f aca="false">IF(AND($A22="",$B22="",$C22="",$D22=""),"",IF(OR($A22="",$B22="",$C22=""),"Add month, product and units",IF(I22="","Product not found",IF(AND($D22&lt;&gt;"",N($D22)&gt;N($C22)),"Orders are more than units sold",""))))</f>
        <v/>
      </c>
      <c r="I22" s="22" t="str">
        <f aca="false">IF($B22="","",IF($E22&lt;&gt;"",$E22,IFERROR(INDEX(Products!$C$6:$C$55,MATCH($B22,Products!$A$6:$A$55,0)),"")))</f>
        <v/>
      </c>
      <c r="J22" s="22" t="str">
        <f aca="false">IF(OR($A22="",$B22="",$C22="",I22="",AND($D22&lt;&gt;"",N($D22)&gt;N($C22))),"",$C22*I22)</f>
        <v/>
      </c>
      <c r="K22" s="21" t="str">
        <f aca="false">IF(J22="","",IF($D22&lt;&gt;"",$D22,$C22))</f>
        <v/>
      </c>
      <c r="L22" s="22" t="str">
        <f aca="false">IF(J22="","",J22*(INDEX(Products!$D$6:$D$55,MATCH($B22,Products!$A$6:$A$55,0))+INDEX(Products!$E$6:$E$55,MATCH($B22,Products!$A$6:$A$55,0))))</f>
        <v/>
      </c>
      <c r="M22" s="22" t="str">
        <f aca="false">IF(J22="","",K22*INDEX(Products!$F$6:$F$55,MATCH($B22,Products!$A$6:$A$55,0)))</f>
        <v/>
      </c>
      <c r="N22" s="22" t="str">
        <f aca="false">IF(J22="","",$C22*N(INDEX(Products!$G$6:$G$55,MATCH($B22,Products!$A$6:$A$55,0))))</f>
        <v/>
      </c>
      <c r="O22" s="22" t="str">
        <f aca="false">IF(J22="","",J22-N($G22)-L22-M22-N22-N($F22))</f>
        <v/>
      </c>
      <c r="P22" s="48" t="str">
        <f aca="false">IF(J22="","",YEAR($A22))</f>
        <v/>
      </c>
      <c r="Q22" s="48" t="str">
        <f aca="false">IF(J22="","",MONTH($A22))</f>
        <v/>
      </c>
    </row>
    <row r="23" customFormat="false" ht="15" hidden="false" customHeight="false" outlineLevel="0" collapsed="false">
      <c r="A23" s="45"/>
      <c r="B23" s="42"/>
      <c r="C23" s="46"/>
      <c r="D23" s="46"/>
      <c r="E23" s="43"/>
      <c r="F23" s="43"/>
      <c r="G23" s="43"/>
      <c r="H23" s="47" t="str">
        <f aca="false">IF(AND($A23="",$B23="",$C23="",$D23=""),"",IF(OR($A23="",$B23="",$C23=""),"Add month, product and units",IF(I23="","Product not found",IF(AND($D23&lt;&gt;"",N($D23)&gt;N($C23)),"Orders are more than units sold",""))))</f>
        <v/>
      </c>
      <c r="I23" s="22" t="str">
        <f aca="false">IF($B23="","",IF($E23&lt;&gt;"",$E23,IFERROR(INDEX(Products!$C$6:$C$55,MATCH($B23,Products!$A$6:$A$55,0)),"")))</f>
        <v/>
      </c>
      <c r="J23" s="22" t="str">
        <f aca="false">IF(OR($A23="",$B23="",$C23="",I23="",AND($D23&lt;&gt;"",N($D23)&gt;N($C23))),"",$C23*I23)</f>
        <v/>
      </c>
      <c r="K23" s="21" t="str">
        <f aca="false">IF(J23="","",IF($D23&lt;&gt;"",$D23,$C23))</f>
        <v/>
      </c>
      <c r="L23" s="22" t="str">
        <f aca="false">IF(J23="","",J23*(INDEX(Products!$D$6:$D$55,MATCH($B23,Products!$A$6:$A$55,0))+INDEX(Products!$E$6:$E$55,MATCH($B23,Products!$A$6:$A$55,0))))</f>
        <v/>
      </c>
      <c r="M23" s="22" t="str">
        <f aca="false">IF(J23="","",K23*INDEX(Products!$F$6:$F$55,MATCH($B23,Products!$A$6:$A$55,0)))</f>
        <v/>
      </c>
      <c r="N23" s="22" t="str">
        <f aca="false">IF(J23="","",$C23*N(INDEX(Products!$G$6:$G$55,MATCH($B23,Products!$A$6:$A$55,0))))</f>
        <v/>
      </c>
      <c r="O23" s="22" t="str">
        <f aca="false">IF(J23="","",J23-N($G23)-L23-M23-N23-N($F23))</f>
        <v/>
      </c>
      <c r="P23" s="48" t="str">
        <f aca="false">IF(J23="","",YEAR($A23))</f>
        <v/>
      </c>
      <c r="Q23" s="48" t="str">
        <f aca="false">IF(J23="","",MONTH($A23))</f>
        <v/>
      </c>
    </row>
    <row r="24" customFormat="false" ht="15" hidden="false" customHeight="false" outlineLevel="0" collapsed="false">
      <c r="A24" s="45"/>
      <c r="B24" s="42"/>
      <c r="C24" s="46"/>
      <c r="D24" s="46"/>
      <c r="E24" s="43"/>
      <c r="F24" s="43"/>
      <c r="G24" s="43"/>
      <c r="H24" s="47" t="str">
        <f aca="false">IF(AND($A24="",$B24="",$C24="",$D24=""),"",IF(OR($A24="",$B24="",$C24=""),"Add month, product and units",IF(I24="","Product not found",IF(AND($D24&lt;&gt;"",N($D24)&gt;N($C24)),"Orders are more than units sold",""))))</f>
        <v/>
      </c>
      <c r="I24" s="22" t="str">
        <f aca="false">IF($B24="","",IF($E24&lt;&gt;"",$E24,IFERROR(INDEX(Products!$C$6:$C$55,MATCH($B24,Products!$A$6:$A$55,0)),"")))</f>
        <v/>
      </c>
      <c r="J24" s="22" t="str">
        <f aca="false">IF(OR($A24="",$B24="",$C24="",I24="",AND($D24&lt;&gt;"",N($D24)&gt;N($C24))),"",$C24*I24)</f>
        <v/>
      </c>
      <c r="K24" s="21" t="str">
        <f aca="false">IF(J24="","",IF($D24&lt;&gt;"",$D24,$C24))</f>
        <v/>
      </c>
      <c r="L24" s="22" t="str">
        <f aca="false">IF(J24="","",J24*(INDEX(Products!$D$6:$D$55,MATCH($B24,Products!$A$6:$A$55,0))+INDEX(Products!$E$6:$E$55,MATCH($B24,Products!$A$6:$A$55,0))))</f>
        <v/>
      </c>
      <c r="M24" s="22" t="str">
        <f aca="false">IF(J24="","",K24*INDEX(Products!$F$6:$F$55,MATCH($B24,Products!$A$6:$A$55,0)))</f>
        <v/>
      </c>
      <c r="N24" s="22" t="str">
        <f aca="false">IF(J24="","",$C24*N(INDEX(Products!$G$6:$G$55,MATCH($B24,Products!$A$6:$A$55,0))))</f>
        <v/>
      </c>
      <c r="O24" s="22" t="str">
        <f aca="false">IF(J24="","",J24-N($G24)-L24-M24-N24-N($F24))</f>
        <v/>
      </c>
      <c r="P24" s="48" t="str">
        <f aca="false">IF(J24="","",YEAR($A24))</f>
        <v/>
      </c>
      <c r="Q24" s="48" t="str">
        <f aca="false">IF(J24="","",MONTH($A24))</f>
        <v/>
      </c>
    </row>
    <row r="25" customFormat="false" ht="15" hidden="false" customHeight="false" outlineLevel="0" collapsed="false">
      <c r="A25" s="45"/>
      <c r="B25" s="42"/>
      <c r="C25" s="46"/>
      <c r="D25" s="46"/>
      <c r="E25" s="43"/>
      <c r="F25" s="43"/>
      <c r="G25" s="43"/>
      <c r="H25" s="47" t="str">
        <f aca="false">IF(AND($A25="",$B25="",$C25="",$D25=""),"",IF(OR($A25="",$B25="",$C25=""),"Add month, product and units",IF(I25="","Product not found",IF(AND($D25&lt;&gt;"",N($D25)&gt;N($C25)),"Orders are more than units sold",""))))</f>
        <v/>
      </c>
      <c r="I25" s="22" t="str">
        <f aca="false">IF($B25="","",IF($E25&lt;&gt;"",$E25,IFERROR(INDEX(Products!$C$6:$C$55,MATCH($B25,Products!$A$6:$A$55,0)),"")))</f>
        <v/>
      </c>
      <c r="J25" s="22" t="str">
        <f aca="false">IF(OR($A25="",$B25="",$C25="",I25="",AND($D25&lt;&gt;"",N($D25)&gt;N($C25))),"",$C25*I25)</f>
        <v/>
      </c>
      <c r="K25" s="21" t="str">
        <f aca="false">IF(J25="","",IF($D25&lt;&gt;"",$D25,$C25))</f>
        <v/>
      </c>
      <c r="L25" s="22" t="str">
        <f aca="false">IF(J25="","",J25*(INDEX(Products!$D$6:$D$55,MATCH($B25,Products!$A$6:$A$55,0))+INDEX(Products!$E$6:$E$55,MATCH($B25,Products!$A$6:$A$55,0))))</f>
        <v/>
      </c>
      <c r="M25" s="22" t="str">
        <f aca="false">IF(J25="","",K25*INDEX(Products!$F$6:$F$55,MATCH($B25,Products!$A$6:$A$55,0)))</f>
        <v/>
      </c>
      <c r="N25" s="22" t="str">
        <f aca="false">IF(J25="","",$C25*N(INDEX(Products!$G$6:$G$55,MATCH($B25,Products!$A$6:$A$55,0))))</f>
        <v/>
      </c>
      <c r="O25" s="22" t="str">
        <f aca="false">IF(J25="","",J25-N($G25)-L25-M25-N25-N($F25))</f>
        <v/>
      </c>
      <c r="P25" s="48" t="str">
        <f aca="false">IF(J25="","",YEAR($A25))</f>
        <v/>
      </c>
      <c r="Q25" s="48" t="str">
        <f aca="false">IF(J25="","",MONTH($A25))</f>
        <v/>
      </c>
    </row>
    <row r="26" customFormat="false" ht="15" hidden="false" customHeight="false" outlineLevel="0" collapsed="false">
      <c r="A26" s="45"/>
      <c r="B26" s="42"/>
      <c r="C26" s="46"/>
      <c r="D26" s="46"/>
      <c r="E26" s="43"/>
      <c r="F26" s="43"/>
      <c r="G26" s="43"/>
      <c r="H26" s="47" t="str">
        <f aca="false">IF(AND($A26="",$B26="",$C26="",$D26=""),"",IF(OR($A26="",$B26="",$C26=""),"Add month, product and units",IF(I26="","Product not found",IF(AND($D26&lt;&gt;"",N($D26)&gt;N($C26)),"Orders are more than units sold",""))))</f>
        <v/>
      </c>
      <c r="I26" s="22" t="str">
        <f aca="false">IF($B26="","",IF($E26&lt;&gt;"",$E26,IFERROR(INDEX(Products!$C$6:$C$55,MATCH($B26,Products!$A$6:$A$55,0)),"")))</f>
        <v/>
      </c>
      <c r="J26" s="22" t="str">
        <f aca="false">IF(OR($A26="",$B26="",$C26="",I26="",AND($D26&lt;&gt;"",N($D26)&gt;N($C26))),"",$C26*I26)</f>
        <v/>
      </c>
      <c r="K26" s="21" t="str">
        <f aca="false">IF(J26="","",IF($D26&lt;&gt;"",$D26,$C26))</f>
        <v/>
      </c>
      <c r="L26" s="22" t="str">
        <f aca="false">IF(J26="","",J26*(INDEX(Products!$D$6:$D$55,MATCH($B26,Products!$A$6:$A$55,0))+INDEX(Products!$E$6:$E$55,MATCH($B26,Products!$A$6:$A$55,0))))</f>
        <v/>
      </c>
      <c r="M26" s="22" t="str">
        <f aca="false">IF(J26="","",K26*INDEX(Products!$F$6:$F$55,MATCH($B26,Products!$A$6:$A$55,0)))</f>
        <v/>
      </c>
      <c r="N26" s="22" t="str">
        <f aca="false">IF(J26="","",$C26*N(INDEX(Products!$G$6:$G$55,MATCH($B26,Products!$A$6:$A$55,0))))</f>
        <v/>
      </c>
      <c r="O26" s="22" t="str">
        <f aca="false">IF(J26="","",J26-N($G26)-L26-M26-N26-N($F26))</f>
        <v/>
      </c>
      <c r="P26" s="48" t="str">
        <f aca="false">IF(J26="","",YEAR($A26))</f>
        <v/>
      </c>
      <c r="Q26" s="48" t="str">
        <f aca="false">IF(J26="","",MONTH($A26))</f>
        <v/>
      </c>
    </row>
    <row r="27" customFormat="false" ht="15" hidden="false" customHeight="false" outlineLevel="0" collapsed="false">
      <c r="A27" s="45"/>
      <c r="B27" s="42"/>
      <c r="C27" s="46"/>
      <c r="D27" s="46"/>
      <c r="E27" s="43"/>
      <c r="F27" s="43"/>
      <c r="G27" s="43"/>
      <c r="H27" s="47" t="str">
        <f aca="false">IF(AND($A27="",$B27="",$C27="",$D27=""),"",IF(OR($A27="",$B27="",$C27=""),"Add month, product and units",IF(I27="","Product not found",IF(AND($D27&lt;&gt;"",N($D27)&gt;N($C27)),"Orders are more than units sold",""))))</f>
        <v/>
      </c>
      <c r="I27" s="22" t="str">
        <f aca="false">IF($B27="","",IF($E27&lt;&gt;"",$E27,IFERROR(INDEX(Products!$C$6:$C$55,MATCH($B27,Products!$A$6:$A$55,0)),"")))</f>
        <v/>
      </c>
      <c r="J27" s="22" t="str">
        <f aca="false">IF(OR($A27="",$B27="",$C27="",I27="",AND($D27&lt;&gt;"",N($D27)&gt;N($C27))),"",$C27*I27)</f>
        <v/>
      </c>
      <c r="K27" s="21" t="str">
        <f aca="false">IF(J27="","",IF($D27&lt;&gt;"",$D27,$C27))</f>
        <v/>
      </c>
      <c r="L27" s="22" t="str">
        <f aca="false">IF(J27="","",J27*(INDEX(Products!$D$6:$D$55,MATCH($B27,Products!$A$6:$A$55,0))+INDEX(Products!$E$6:$E$55,MATCH($B27,Products!$A$6:$A$55,0))))</f>
        <v/>
      </c>
      <c r="M27" s="22" t="str">
        <f aca="false">IF(J27="","",K27*INDEX(Products!$F$6:$F$55,MATCH($B27,Products!$A$6:$A$55,0)))</f>
        <v/>
      </c>
      <c r="N27" s="22" t="str">
        <f aca="false">IF(J27="","",$C27*N(INDEX(Products!$G$6:$G$55,MATCH($B27,Products!$A$6:$A$55,0))))</f>
        <v/>
      </c>
      <c r="O27" s="22" t="str">
        <f aca="false">IF(J27="","",J27-N($G27)-L27-M27-N27-N($F27))</f>
        <v/>
      </c>
      <c r="P27" s="48" t="str">
        <f aca="false">IF(J27="","",YEAR($A27))</f>
        <v/>
      </c>
      <c r="Q27" s="48" t="str">
        <f aca="false">IF(J27="","",MONTH($A27))</f>
        <v/>
      </c>
    </row>
    <row r="28" customFormat="false" ht="15" hidden="false" customHeight="false" outlineLevel="0" collapsed="false">
      <c r="A28" s="45"/>
      <c r="B28" s="42"/>
      <c r="C28" s="46"/>
      <c r="D28" s="46"/>
      <c r="E28" s="43"/>
      <c r="F28" s="43"/>
      <c r="G28" s="43"/>
      <c r="H28" s="47" t="str">
        <f aca="false">IF(AND($A28="",$B28="",$C28="",$D28=""),"",IF(OR($A28="",$B28="",$C28=""),"Add month, product and units",IF(I28="","Product not found",IF(AND($D28&lt;&gt;"",N($D28)&gt;N($C28)),"Orders are more than units sold",""))))</f>
        <v/>
      </c>
      <c r="I28" s="22" t="str">
        <f aca="false">IF($B28="","",IF($E28&lt;&gt;"",$E28,IFERROR(INDEX(Products!$C$6:$C$55,MATCH($B28,Products!$A$6:$A$55,0)),"")))</f>
        <v/>
      </c>
      <c r="J28" s="22" t="str">
        <f aca="false">IF(OR($A28="",$B28="",$C28="",I28="",AND($D28&lt;&gt;"",N($D28)&gt;N($C28))),"",$C28*I28)</f>
        <v/>
      </c>
      <c r="K28" s="21" t="str">
        <f aca="false">IF(J28="","",IF($D28&lt;&gt;"",$D28,$C28))</f>
        <v/>
      </c>
      <c r="L28" s="22" t="str">
        <f aca="false">IF(J28="","",J28*(INDEX(Products!$D$6:$D$55,MATCH($B28,Products!$A$6:$A$55,0))+INDEX(Products!$E$6:$E$55,MATCH($B28,Products!$A$6:$A$55,0))))</f>
        <v/>
      </c>
      <c r="M28" s="22" t="str">
        <f aca="false">IF(J28="","",K28*INDEX(Products!$F$6:$F$55,MATCH($B28,Products!$A$6:$A$55,0)))</f>
        <v/>
      </c>
      <c r="N28" s="22" t="str">
        <f aca="false">IF(J28="","",$C28*N(INDEX(Products!$G$6:$G$55,MATCH($B28,Products!$A$6:$A$55,0))))</f>
        <v/>
      </c>
      <c r="O28" s="22" t="str">
        <f aca="false">IF(J28="","",J28-N($G28)-L28-M28-N28-N($F28))</f>
        <v/>
      </c>
      <c r="P28" s="48" t="str">
        <f aca="false">IF(J28="","",YEAR($A28))</f>
        <v/>
      </c>
      <c r="Q28" s="48" t="str">
        <f aca="false">IF(J28="","",MONTH($A28))</f>
        <v/>
      </c>
    </row>
    <row r="29" customFormat="false" ht="15" hidden="false" customHeight="false" outlineLevel="0" collapsed="false">
      <c r="A29" s="45"/>
      <c r="B29" s="42"/>
      <c r="C29" s="46"/>
      <c r="D29" s="46"/>
      <c r="E29" s="43"/>
      <c r="F29" s="43"/>
      <c r="G29" s="43"/>
      <c r="H29" s="47" t="str">
        <f aca="false">IF(AND($A29="",$B29="",$C29="",$D29=""),"",IF(OR($A29="",$B29="",$C29=""),"Add month, product and units",IF(I29="","Product not found",IF(AND($D29&lt;&gt;"",N($D29)&gt;N($C29)),"Orders are more than units sold",""))))</f>
        <v/>
      </c>
      <c r="I29" s="22" t="str">
        <f aca="false">IF($B29="","",IF($E29&lt;&gt;"",$E29,IFERROR(INDEX(Products!$C$6:$C$55,MATCH($B29,Products!$A$6:$A$55,0)),"")))</f>
        <v/>
      </c>
      <c r="J29" s="22" t="str">
        <f aca="false">IF(OR($A29="",$B29="",$C29="",I29="",AND($D29&lt;&gt;"",N($D29)&gt;N($C29))),"",$C29*I29)</f>
        <v/>
      </c>
      <c r="K29" s="21" t="str">
        <f aca="false">IF(J29="","",IF($D29&lt;&gt;"",$D29,$C29))</f>
        <v/>
      </c>
      <c r="L29" s="22" t="str">
        <f aca="false">IF(J29="","",J29*(INDEX(Products!$D$6:$D$55,MATCH($B29,Products!$A$6:$A$55,0))+INDEX(Products!$E$6:$E$55,MATCH($B29,Products!$A$6:$A$55,0))))</f>
        <v/>
      </c>
      <c r="M29" s="22" t="str">
        <f aca="false">IF(J29="","",K29*INDEX(Products!$F$6:$F$55,MATCH($B29,Products!$A$6:$A$55,0)))</f>
        <v/>
      </c>
      <c r="N29" s="22" t="str">
        <f aca="false">IF(J29="","",$C29*N(INDEX(Products!$G$6:$G$55,MATCH($B29,Products!$A$6:$A$55,0))))</f>
        <v/>
      </c>
      <c r="O29" s="22" t="str">
        <f aca="false">IF(J29="","",J29-N($G29)-L29-M29-N29-N($F29))</f>
        <v/>
      </c>
      <c r="P29" s="48" t="str">
        <f aca="false">IF(J29="","",YEAR($A29))</f>
        <v/>
      </c>
      <c r="Q29" s="48" t="str">
        <f aca="false">IF(J29="","",MONTH($A29))</f>
        <v/>
      </c>
    </row>
    <row r="30" customFormat="false" ht="15" hidden="false" customHeight="false" outlineLevel="0" collapsed="false">
      <c r="A30" s="45"/>
      <c r="B30" s="42"/>
      <c r="C30" s="46"/>
      <c r="D30" s="46"/>
      <c r="E30" s="43"/>
      <c r="F30" s="43"/>
      <c r="G30" s="43"/>
      <c r="H30" s="47" t="str">
        <f aca="false">IF(AND($A30="",$B30="",$C30="",$D30=""),"",IF(OR($A30="",$B30="",$C30=""),"Add month, product and units",IF(I30="","Product not found",IF(AND($D30&lt;&gt;"",N($D30)&gt;N($C30)),"Orders are more than units sold",""))))</f>
        <v/>
      </c>
      <c r="I30" s="22" t="str">
        <f aca="false">IF($B30="","",IF($E30&lt;&gt;"",$E30,IFERROR(INDEX(Products!$C$6:$C$55,MATCH($B30,Products!$A$6:$A$55,0)),"")))</f>
        <v/>
      </c>
      <c r="J30" s="22" t="str">
        <f aca="false">IF(OR($A30="",$B30="",$C30="",I30="",AND($D30&lt;&gt;"",N($D30)&gt;N($C30))),"",$C30*I30)</f>
        <v/>
      </c>
      <c r="K30" s="21" t="str">
        <f aca="false">IF(J30="","",IF($D30&lt;&gt;"",$D30,$C30))</f>
        <v/>
      </c>
      <c r="L30" s="22" t="str">
        <f aca="false">IF(J30="","",J30*(INDEX(Products!$D$6:$D$55,MATCH($B30,Products!$A$6:$A$55,0))+INDEX(Products!$E$6:$E$55,MATCH($B30,Products!$A$6:$A$55,0))))</f>
        <v/>
      </c>
      <c r="M30" s="22" t="str">
        <f aca="false">IF(J30="","",K30*INDEX(Products!$F$6:$F$55,MATCH($B30,Products!$A$6:$A$55,0)))</f>
        <v/>
      </c>
      <c r="N30" s="22" t="str">
        <f aca="false">IF(J30="","",$C30*N(INDEX(Products!$G$6:$G$55,MATCH($B30,Products!$A$6:$A$55,0))))</f>
        <v/>
      </c>
      <c r="O30" s="22" t="str">
        <f aca="false">IF(J30="","",J30-N($G30)-L30-M30-N30-N($F30))</f>
        <v/>
      </c>
      <c r="P30" s="48" t="str">
        <f aca="false">IF(J30="","",YEAR($A30))</f>
        <v/>
      </c>
      <c r="Q30" s="48" t="str">
        <f aca="false">IF(J30="","",MONTH($A30))</f>
        <v/>
      </c>
    </row>
    <row r="31" customFormat="false" ht="15" hidden="false" customHeight="false" outlineLevel="0" collapsed="false">
      <c r="A31" s="45"/>
      <c r="B31" s="42"/>
      <c r="C31" s="46"/>
      <c r="D31" s="46"/>
      <c r="E31" s="43"/>
      <c r="F31" s="43"/>
      <c r="G31" s="43"/>
      <c r="H31" s="47" t="str">
        <f aca="false">IF(AND($A31="",$B31="",$C31="",$D31=""),"",IF(OR($A31="",$B31="",$C31=""),"Add month, product and units",IF(I31="","Product not found",IF(AND($D31&lt;&gt;"",N($D31)&gt;N($C31)),"Orders are more than units sold",""))))</f>
        <v/>
      </c>
      <c r="I31" s="22" t="str">
        <f aca="false">IF($B31="","",IF($E31&lt;&gt;"",$E31,IFERROR(INDEX(Products!$C$6:$C$55,MATCH($B31,Products!$A$6:$A$55,0)),"")))</f>
        <v/>
      </c>
      <c r="J31" s="22" t="str">
        <f aca="false">IF(OR($A31="",$B31="",$C31="",I31="",AND($D31&lt;&gt;"",N($D31)&gt;N($C31))),"",$C31*I31)</f>
        <v/>
      </c>
      <c r="K31" s="21" t="str">
        <f aca="false">IF(J31="","",IF($D31&lt;&gt;"",$D31,$C31))</f>
        <v/>
      </c>
      <c r="L31" s="22" t="str">
        <f aca="false">IF(J31="","",J31*(INDEX(Products!$D$6:$D$55,MATCH($B31,Products!$A$6:$A$55,0))+INDEX(Products!$E$6:$E$55,MATCH($B31,Products!$A$6:$A$55,0))))</f>
        <v/>
      </c>
      <c r="M31" s="22" t="str">
        <f aca="false">IF(J31="","",K31*INDEX(Products!$F$6:$F$55,MATCH($B31,Products!$A$6:$A$55,0)))</f>
        <v/>
      </c>
      <c r="N31" s="22" t="str">
        <f aca="false">IF(J31="","",$C31*N(INDEX(Products!$G$6:$G$55,MATCH($B31,Products!$A$6:$A$55,0))))</f>
        <v/>
      </c>
      <c r="O31" s="22" t="str">
        <f aca="false">IF(J31="","",J31-N($G31)-L31-M31-N31-N($F31))</f>
        <v/>
      </c>
      <c r="P31" s="48" t="str">
        <f aca="false">IF(J31="","",YEAR($A31))</f>
        <v/>
      </c>
      <c r="Q31" s="48" t="str">
        <f aca="false">IF(J31="","",MONTH($A31))</f>
        <v/>
      </c>
    </row>
    <row r="32" customFormat="false" ht="15" hidden="false" customHeight="false" outlineLevel="0" collapsed="false">
      <c r="A32" s="45"/>
      <c r="B32" s="42"/>
      <c r="C32" s="46"/>
      <c r="D32" s="46"/>
      <c r="E32" s="43"/>
      <c r="F32" s="43"/>
      <c r="G32" s="43"/>
      <c r="H32" s="47" t="str">
        <f aca="false">IF(AND($A32="",$B32="",$C32="",$D32=""),"",IF(OR($A32="",$B32="",$C32=""),"Add month, product and units",IF(I32="","Product not found",IF(AND($D32&lt;&gt;"",N($D32)&gt;N($C32)),"Orders are more than units sold",""))))</f>
        <v/>
      </c>
      <c r="I32" s="22" t="str">
        <f aca="false">IF($B32="","",IF($E32&lt;&gt;"",$E32,IFERROR(INDEX(Products!$C$6:$C$55,MATCH($B32,Products!$A$6:$A$55,0)),"")))</f>
        <v/>
      </c>
      <c r="J32" s="22" t="str">
        <f aca="false">IF(OR($A32="",$B32="",$C32="",I32="",AND($D32&lt;&gt;"",N($D32)&gt;N($C32))),"",$C32*I32)</f>
        <v/>
      </c>
      <c r="K32" s="21" t="str">
        <f aca="false">IF(J32="","",IF($D32&lt;&gt;"",$D32,$C32))</f>
        <v/>
      </c>
      <c r="L32" s="22" t="str">
        <f aca="false">IF(J32="","",J32*(INDEX(Products!$D$6:$D$55,MATCH($B32,Products!$A$6:$A$55,0))+INDEX(Products!$E$6:$E$55,MATCH($B32,Products!$A$6:$A$55,0))))</f>
        <v/>
      </c>
      <c r="M32" s="22" t="str">
        <f aca="false">IF(J32="","",K32*INDEX(Products!$F$6:$F$55,MATCH($B32,Products!$A$6:$A$55,0)))</f>
        <v/>
      </c>
      <c r="N32" s="22" t="str">
        <f aca="false">IF(J32="","",$C32*N(INDEX(Products!$G$6:$G$55,MATCH($B32,Products!$A$6:$A$55,0))))</f>
        <v/>
      </c>
      <c r="O32" s="22" t="str">
        <f aca="false">IF(J32="","",J32-N($G32)-L32-M32-N32-N($F32))</f>
        <v/>
      </c>
      <c r="P32" s="48" t="str">
        <f aca="false">IF(J32="","",YEAR($A32))</f>
        <v/>
      </c>
      <c r="Q32" s="48" t="str">
        <f aca="false">IF(J32="","",MONTH($A32))</f>
        <v/>
      </c>
    </row>
    <row r="33" customFormat="false" ht="15" hidden="false" customHeight="false" outlineLevel="0" collapsed="false">
      <c r="A33" s="45"/>
      <c r="B33" s="42"/>
      <c r="C33" s="46"/>
      <c r="D33" s="46"/>
      <c r="E33" s="43"/>
      <c r="F33" s="43"/>
      <c r="G33" s="43"/>
      <c r="H33" s="47" t="str">
        <f aca="false">IF(AND($A33="",$B33="",$C33="",$D33=""),"",IF(OR($A33="",$B33="",$C33=""),"Add month, product and units",IF(I33="","Product not found",IF(AND($D33&lt;&gt;"",N($D33)&gt;N($C33)),"Orders are more than units sold",""))))</f>
        <v/>
      </c>
      <c r="I33" s="22" t="str">
        <f aca="false">IF($B33="","",IF($E33&lt;&gt;"",$E33,IFERROR(INDEX(Products!$C$6:$C$55,MATCH($B33,Products!$A$6:$A$55,0)),"")))</f>
        <v/>
      </c>
      <c r="J33" s="22" t="str">
        <f aca="false">IF(OR($A33="",$B33="",$C33="",I33="",AND($D33&lt;&gt;"",N($D33)&gt;N($C33))),"",$C33*I33)</f>
        <v/>
      </c>
      <c r="K33" s="21" t="str">
        <f aca="false">IF(J33="","",IF($D33&lt;&gt;"",$D33,$C33))</f>
        <v/>
      </c>
      <c r="L33" s="22" t="str">
        <f aca="false">IF(J33="","",J33*(INDEX(Products!$D$6:$D$55,MATCH($B33,Products!$A$6:$A$55,0))+INDEX(Products!$E$6:$E$55,MATCH($B33,Products!$A$6:$A$55,0))))</f>
        <v/>
      </c>
      <c r="M33" s="22" t="str">
        <f aca="false">IF(J33="","",K33*INDEX(Products!$F$6:$F$55,MATCH($B33,Products!$A$6:$A$55,0)))</f>
        <v/>
      </c>
      <c r="N33" s="22" t="str">
        <f aca="false">IF(J33="","",$C33*N(INDEX(Products!$G$6:$G$55,MATCH($B33,Products!$A$6:$A$55,0))))</f>
        <v/>
      </c>
      <c r="O33" s="22" t="str">
        <f aca="false">IF(J33="","",J33-N($G33)-L33-M33-N33-N($F33))</f>
        <v/>
      </c>
      <c r="P33" s="48" t="str">
        <f aca="false">IF(J33="","",YEAR($A33))</f>
        <v/>
      </c>
      <c r="Q33" s="48" t="str">
        <f aca="false">IF(J33="","",MONTH($A33))</f>
        <v/>
      </c>
    </row>
    <row r="34" customFormat="false" ht="15" hidden="false" customHeight="false" outlineLevel="0" collapsed="false">
      <c r="A34" s="45"/>
      <c r="B34" s="42"/>
      <c r="C34" s="46"/>
      <c r="D34" s="46"/>
      <c r="E34" s="43"/>
      <c r="F34" s="43"/>
      <c r="G34" s="43"/>
      <c r="H34" s="47" t="str">
        <f aca="false">IF(AND($A34="",$B34="",$C34="",$D34=""),"",IF(OR($A34="",$B34="",$C34=""),"Add month, product and units",IF(I34="","Product not found",IF(AND($D34&lt;&gt;"",N($D34)&gt;N($C34)),"Orders are more than units sold",""))))</f>
        <v/>
      </c>
      <c r="I34" s="22" t="str">
        <f aca="false">IF($B34="","",IF($E34&lt;&gt;"",$E34,IFERROR(INDEX(Products!$C$6:$C$55,MATCH($B34,Products!$A$6:$A$55,0)),"")))</f>
        <v/>
      </c>
      <c r="J34" s="22" t="str">
        <f aca="false">IF(OR($A34="",$B34="",$C34="",I34="",AND($D34&lt;&gt;"",N($D34)&gt;N($C34))),"",$C34*I34)</f>
        <v/>
      </c>
      <c r="K34" s="21" t="str">
        <f aca="false">IF(J34="","",IF($D34&lt;&gt;"",$D34,$C34))</f>
        <v/>
      </c>
      <c r="L34" s="22" t="str">
        <f aca="false">IF(J34="","",J34*(INDEX(Products!$D$6:$D$55,MATCH($B34,Products!$A$6:$A$55,0))+INDEX(Products!$E$6:$E$55,MATCH($B34,Products!$A$6:$A$55,0))))</f>
        <v/>
      </c>
      <c r="M34" s="22" t="str">
        <f aca="false">IF(J34="","",K34*INDEX(Products!$F$6:$F$55,MATCH($B34,Products!$A$6:$A$55,0)))</f>
        <v/>
      </c>
      <c r="N34" s="22" t="str">
        <f aca="false">IF(J34="","",$C34*N(INDEX(Products!$G$6:$G$55,MATCH($B34,Products!$A$6:$A$55,0))))</f>
        <v/>
      </c>
      <c r="O34" s="22" t="str">
        <f aca="false">IF(J34="","",J34-N($G34)-L34-M34-N34-N($F34))</f>
        <v/>
      </c>
      <c r="P34" s="48" t="str">
        <f aca="false">IF(J34="","",YEAR($A34))</f>
        <v/>
      </c>
      <c r="Q34" s="48" t="str">
        <f aca="false">IF(J34="","",MONTH($A34))</f>
        <v/>
      </c>
    </row>
    <row r="35" customFormat="false" ht="15" hidden="false" customHeight="false" outlineLevel="0" collapsed="false">
      <c r="A35" s="45"/>
      <c r="B35" s="42"/>
      <c r="C35" s="46"/>
      <c r="D35" s="46"/>
      <c r="E35" s="43"/>
      <c r="F35" s="43"/>
      <c r="G35" s="43"/>
      <c r="H35" s="47" t="str">
        <f aca="false">IF(AND($A35="",$B35="",$C35="",$D35=""),"",IF(OR($A35="",$B35="",$C35=""),"Add month, product and units",IF(I35="","Product not found",IF(AND($D35&lt;&gt;"",N($D35)&gt;N($C35)),"Orders are more than units sold",""))))</f>
        <v/>
      </c>
      <c r="I35" s="22" t="str">
        <f aca="false">IF($B35="","",IF($E35&lt;&gt;"",$E35,IFERROR(INDEX(Products!$C$6:$C$55,MATCH($B35,Products!$A$6:$A$55,0)),"")))</f>
        <v/>
      </c>
      <c r="J35" s="22" t="str">
        <f aca="false">IF(OR($A35="",$B35="",$C35="",I35="",AND($D35&lt;&gt;"",N($D35)&gt;N($C35))),"",$C35*I35)</f>
        <v/>
      </c>
      <c r="K35" s="21" t="str">
        <f aca="false">IF(J35="","",IF($D35&lt;&gt;"",$D35,$C35))</f>
        <v/>
      </c>
      <c r="L35" s="22" t="str">
        <f aca="false">IF(J35="","",J35*(INDEX(Products!$D$6:$D$55,MATCH($B35,Products!$A$6:$A$55,0))+INDEX(Products!$E$6:$E$55,MATCH($B35,Products!$A$6:$A$55,0))))</f>
        <v/>
      </c>
      <c r="M35" s="22" t="str">
        <f aca="false">IF(J35="","",K35*INDEX(Products!$F$6:$F$55,MATCH($B35,Products!$A$6:$A$55,0)))</f>
        <v/>
      </c>
      <c r="N35" s="22" t="str">
        <f aca="false">IF(J35="","",$C35*N(INDEX(Products!$G$6:$G$55,MATCH($B35,Products!$A$6:$A$55,0))))</f>
        <v/>
      </c>
      <c r="O35" s="22" t="str">
        <f aca="false">IF(J35="","",J35-N($G35)-L35-M35-N35-N($F35))</f>
        <v/>
      </c>
      <c r="P35" s="48" t="str">
        <f aca="false">IF(J35="","",YEAR($A35))</f>
        <v/>
      </c>
      <c r="Q35" s="48" t="str">
        <f aca="false">IF(J35="","",MONTH($A35))</f>
        <v/>
      </c>
    </row>
    <row r="36" customFormat="false" ht="15" hidden="false" customHeight="false" outlineLevel="0" collapsed="false">
      <c r="A36" s="45"/>
      <c r="B36" s="42"/>
      <c r="C36" s="46"/>
      <c r="D36" s="46"/>
      <c r="E36" s="43"/>
      <c r="F36" s="43"/>
      <c r="G36" s="43"/>
      <c r="H36" s="47" t="str">
        <f aca="false">IF(AND($A36="",$B36="",$C36="",$D36=""),"",IF(OR($A36="",$B36="",$C36=""),"Add month, product and units",IF(I36="","Product not found",IF(AND($D36&lt;&gt;"",N($D36)&gt;N($C36)),"Orders are more than units sold",""))))</f>
        <v/>
      </c>
      <c r="I36" s="22" t="str">
        <f aca="false">IF($B36="","",IF($E36&lt;&gt;"",$E36,IFERROR(INDEX(Products!$C$6:$C$55,MATCH($B36,Products!$A$6:$A$55,0)),"")))</f>
        <v/>
      </c>
      <c r="J36" s="22" t="str">
        <f aca="false">IF(OR($A36="",$B36="",$C36="",I36="",AND($D36&lt;&gt;"",N($D36)&gt;N($C36))),"",$C36*I36)</f>
        <v/>
      </c>
      <c r="K36" s="21" t="str">
        <f aca="false">IF(J36="","",IF($D36&lt;&gt;"",$D36,$C36))</f>
        <v/>
      </c>
      <c r="L36" s="22" t="str">
        <f aca="false">IF(J36="","",J36*(INDEX(Products!$D$6:$D$55,MATCH($B36,Products!$A$6:$A$55,0))+INDEX(Products!$E$6:$E$55,MATCH($B36,Products!$A$6:$A$55,0))))</f>
        <v/>
      </c>
      <c r="M36" s="22" t="str">
        <f aca="false">IF(J36="","",K36*INDEX(Products!$F$6:$F$55,MATCH($B36,Products!$A$6:$A$55,0)))</f>
        <v/>
      </c>
      <c r="N36" s="22" t="str">
        <f aca="false">IF(J36="","",$C36*N(INDEX(Products!$G$6:$G$55,MATCH($B36,Products!$A$6:$A$55,0))))</f>
        <v/>
      </c>
      <c r="O36" s="22" t="str">
        <f aca="false">IF(J36="","",J36-N($G36)-L36-M36-N36-N($F36))</f>
        <v/>
      </c>
      <c r="P36" s="48" t="str">
        <f aca="false">IF(J36="","",YEAR($A36))</f>
        <v/>
      </c>
      <c r="Q36" s="48" t="str">
        <f aca="false">IF(J36="","",MONTH($A36))</f>
        <v/>
      </c>
    </row>
    <row r="37" customFormat="false" ht="15" hidden="false" customHeight="false" outlineLevel="0" collapsed="false">
      <c r="A37" s="45"/>
      <c r="B37" s="42"/>
      <c r="C37" s="46"/>
      <c r="D37" s="46"/>
      <c r="E37" s="43"/>
      <c r="F37" s="43"/>
      <c r="G37" s="43"/>
      <c r="H37" s="47" t="str">
        <f aca="false">IF(AND($A37="",$B37="",$C37="",$D37=""),"",IF(OR($A37="",$B37="",$C37=""),"Add month, product and units",IF(I37="","Product not found",IF(AND($D37&lt;&gt;"",N($D37)&gt;N($C37)),"Orders are more than units sold",""))))</f>
        <v/>
      </c>
      <c r="I37" s="22" t="str">
        <f aca="false">IF($B37="","",IF($E37&lt;&gt;"",$E37,IFERROR(INDEX(Products!$C$6:$C$55,MATCH($B37,Products!$A$6:$A$55,0)),"")))</f>
        <v/>
      </c>
      <c r="J37" s="22" t="str">
        <f aca="false">IF(OR($A37="",$B37="",$C37="",I37="",AND($D37&lt;&gt;"",N($D37)&gt;N($C37))),"",$C37*I37)</f>
        <v/>
      </c>
      <c r="K37" s="21" t="str">
        <f aca="false">IF(J37="","",IF($D37&lt;&gt;"",$D37,$C37))</f>
        <v/>
      </c>
      <c r="L37" s="22" t="str">
        <f aca="false">IF(J37="","",J37*(INDEX(Products!$D$6:$D$55,MATCH($B37,Products!$A$6:$A$55,0))+INDEX(Products!$E$6:$E$55,MATCH($B37,Products!$A$6:$A$55,0))))</f>
        <v/>
      </c>
      <c r="M37" s="22" t="str">
        <f aca="false">IF(J37="","",K37*INDEX(Products!$F$6:$F$55,MATCH($B37,Products!$A$6:$A$55,0)))</f>
        <v/>
      </c>
      <c r="N37" s="22" t="str">
        <f aca="false">IF(J37="","",$C37*N(INDEX(Products!$G$6:$G$55,MATCH($B37,Products!$A$6:$A$55,0))))</f>
        <v/>
      </c>
      <c r="O37" s="22" t="str">
        <f aca="false">IF(J37="","",J37-N($G37)-L37-M37-N37-N($F37))</f>
        <v/>
      </c>
      <c r="P37" s="48" t="str">
        <f aca="false">IF(J37="","",YEAR($A37))</f>
        <v/>
      </c>
      <c r="Q37" s="48" t="str">
        <f aca="false">IF(J37="","",MONTH($A37))</f>
        <v/>
      </c>
    </row>
    <row r="38" customFormat="false" ht="15" hidden="false" customHeight="false" outlineLevel="0" collapsed="false">
      <c r="A38" s="45"/>
      <c r="B38" s="42"/>
      <c r="C38" s="46"/>
      <c r="D38" s="46"/>
      <c r="E38" s="43"/>
      <c r="F38" s="43"/>
      <c r="G38" s="43"/>
      <c r="H38" s="47" t="str">
        <f aca="false">IF(AND($A38="",$B38="",$C38="",$D38=""),"",IF(OR($A38="",$B38="",$C38=""),"Add month, product and units",IF(I38="","Product not found",IF(AND($D38&lt;&gt;"",N($D38)&gt;N($C38)),"Orders are more than units sold",""))))</f>
        <v/>
      </c>
      <c r="I38" s="22" t="str">
        <f aca="false">IF($B38="","",IF($E38&lt;&gt;"",$E38,IFERROR(INDEX(Products!$C$6:$C$55,MATCH($B38,Products!$A$6:$A$55,0)),"")))</f>
        <v/>
      </c>
      <c r="J38" s="22" t="str">
        <f aca="false">IF(OR($A38="",$B38="",$C38="",I38="",AND($D38&lt;&gt;"",N($D38)&gt;N($C38))),"",$C38*I38)</f>
        <v/>
      </c>
      <c r="K38" s="21" t="str">
        <f aca="false">IF(J38="","",IF($D38&lt;&gt;"",$D38,$C38))</f>
        <v/>
      </c>
      <c r="L38" s="22" t="str">
        <f aca="false">IF(J38="","",J38*(INDEX(Products!$D$6:$D$55,MATCH($B38,Products!$A$6:$A$55,0))+INDEX(Products!$E$6:$E$55,MATCH($B38,Products!$A$6:$A$55,0))))</f>
        <v/>
      </c>
      <c r="M38" s="22" t="str">
        <f aca="false">IF(J38="","",K38*INDEX(Products!$F$6:$F$55,MATCH($B38,Products!$A$6:$A$55,0)))</f>
        <v/>
      </c>
      <c r="N38" s="22" t="str">
        <f aca="false">IF(J38="","",$C38*N(INDEX(Products!$G$6:$G$55,MATCH($B38,Products!$A$6:$A$55,0))))</f>
        <v/>
      </c>
      <c r="O38" s="22" t="str">
        <f aca="false">IF(J38="","",J38-N($G38)-L38-M38-N38-N($F38))</f>
        <v/>
      </c>
      <c r="P38" s="48" t="str">
        <f aca="false">IF(J38="","",YEAR($A38))</f>
        <v/>
      </c>
      <c r="Q38" s="48" t="str">
        <f aca="false">IF(J38="","",MONTH($A38))</f>
        <v/>
      </c>
    </row>
    <row r="39" customFormat="false" ht="15" hidden="false" customHeight="false" outlineLevel="0" collapsed="false">
      <c r="A39" s="45"/>
      <c r="B39" s="42"/>
      <c r="C39" s="46"/>
      <c r="D39" s="46"/>
      <c r="E39" s="43"/>
      <c r="F39" s="43"/>
      <c r="G39" s="43"/>
      <c r="H39" s="47" t="str">
        <f aca="false">IF(AND($A39="",$B39="",$C39="",$D39=""),"",IF(OR($A39="",$B39="",$C39=""),"Add month, product and units",IF(I39="","Product not found",IF(AND($D39&lt;&gt;"",N($D39)&gt;N($C39)),"Orders are more than units sold",""))))</f>
        <v/>
      </c>
      <c r="I39" s="22" t="str">
        <f aca="false">IF($B39="","",IF($E39&lt;&gt;"",$E39,IFERROR(INDEX(Products!$C$6:$C$55,MATCH($B39,Products!$A$6:$A$55,0)),"")))</f>
        <v/>
      </c>
      <c r="J39" s="22" t="str">
        <f aca="false">IF(OR($A39="",$B39="",$C39="",I39="",AND($D39&lt;&gt;"",N($D39)&gt;N($C39))),"",$C39*I39)</f>
        <v/>
      </c>
      <c r="K39" s="21" t="str">
        <f aca="false">IF(J39="","",IF($D39&lt;&gt;"",$D39,$C39))</f>
        <v/>
      </c>
      <c r="L39" s="22" t="str">
        <f aca="false">IF(J39="","",J39*(INDEX(Products!$D$6:$D$55,MATCH($B39,Products!$A$6:$A$55,0))+INDEX(Products!$E$6:$E$55,MATCH($B39,Products!$A$6:$A$55,0))))</f>
        <v/>
      </c>
      <c r="M39" s="22" t="str">
        <f aca="false">IF(J39="","",K39*INDEX(Products!$F$6:$F$55,MATCH($B39,Products!$A$6:$A$55,0)))</f>
        <v/>
      </c>
      <c r="N39" s="22" t="str">
        <f aca="false">IF(J39="","",$C39*N(INDEX(Products!$G$6:$G$55,MATCH($B39,Products!$A$6:$A$55,0))))</f>
        <v/>
      </c>
      <c r="O39" s="22" t="str">
        <f aca="false">IF(J39="","",J39-N($G39)-L39-M39-N39-N($F39))</f>
        <v/>
      </c>
      <c r="P39" s="48" t="str">
        <f aca="false">IF(J39="","",YEAR($A39))</f>
        <v/>
      </c>
      <c r="Q39" s="48" t="str">
        <f aca="false">IF(J39="","",MONTH($A39))</f>
        <v/>
      </c>
    </row>
    <row r="40" customFormat="false" ht="15" hidden="false" customHeight="false" outlineLevel="0" collapsed="false">
      <c r="A40" s="45"/>
      <c r="B40" s="42"/>
      <c r="C40" s="46"/>
      <c r="D40" s="46"/>
      <c r="E40" s="43"/>
      <c r="F40" s="43"/>
      <c r="G40" s="43"/>
      <c r="H40" s="47" t="str">
        <f aca="false">IF(AND($A40="",$B40="",$C40="",$D40=""),"",IF(OR($A40="",$B40="",$C40=""),"Add month, product and units",IF(I40="","Product not found",IF(AND($D40&lt;&gt;"",N($D40)&gt;N($C40)),"Orders are more than units sold",""))))</f>
        <v/>
      </c>
      <c r="I40" s="22" t="str">
        <f aca="false">IF($B40="","",IF($E40&lt;&gt;"",$E40,IFERROR(INDEX(Products!$C$6:$C$55,MATCH($B40,Products!$A$6:$A$55,0)),"")))</f>
        <v/>
      </c>
      <c r="J40" s="22" t="str">
        <f aca="false">IF(OR($A40="",$B40="",$C40="",I40="",AND($D40&lt;&gt;"",N($D40)&gt;N($C40))),"",$C40*I40)</f>
        <v/>
      </c>
      <c r="K40" s="21" t="str">
        <f aca="false">IF(J40="","",IF($D40&lt;&gt;"",$D40,$C40))</f>
        <v/>
      </c>
      <c r="L40" s="22" t="str">
        <f aca="false">IF(J40="","",J40*(INDEX(Products!$D$6:$D$55,MATCH($B40,Products!$A$6:$A$55,0))+INDEX(Products!$E$6:$E$55,MATCH($B40,Products!$A$6:$A$55,0))))</f>
        <v/>
      </c>
      <c r="M40" s="22" t="str">
        <f aca="false">IF(J40="","",K40*INDEX(Products!$F$6:$F$55,MATCH($B40,Products!$A$6:$A$55,0)))</f>
        <v/>
      </c>
      <c r="N40" s="22" t="str">
        <f aca="false">IF(J40="","",$C40*N(INDEX(Products!$G$6:$G$55,MATCH($B40,Products!$A$6:$A$55,0))))</f>
        <v/>
      </c>
      <c r="O40" s="22" t="str">
        <f aca="false">IF(J40="","",J40-N($G40)-L40-M40-N40-N($F40))</f>
        <v/>
      </c>
      <c r="P40" s="48" t="str">
        <f aca="false">IF(J40="","",YEAR($A40))</f>
        <v/>
      </c>
      <c r="Q40" s="48" t="str">
        <f aca="false">IF(J40="","",MONTH($A40))</f>
        <v/>
      </c>
    </row>
    <row r="41" customFormat="false" ht="15" hidden="false" customHeight="false" outlineLevel="0" collapsed="false">
      <c r="A41" s="45"/>
      <c r="B41" s="42"/>
      <c r="C41" s="46"/>
      <c r="D41" s="46"/>
      <c r="E41" s="43"/>
      <c r="F41" s="43"/>
      <c r="G41" s="43"/>
      <c r="H41" s="47" t="str">
        <f aca="false">IF(AND($A41="",$B41="",$C41="",$D41=""),"",IF(OR($A41="",$B41="",$C41=""),"Add month, product and units",IF(I41="","Product not found",IF(AND($D41&lt;&gt;"",N($D41)&gt;N($C41)),"Orders are more than units sold",""))))</f>
        <v/>
      </c>
      <c r="I41" s="22" t="str">
        <f aca="false">IF($B41="","",IF($E41&lt;&gt;"",$E41,IFERROR(INDEX(Products!$C$6:$C$55,MATCH($B41,Products!$A$6:$A$55,0)),"")))</f>
        <v/>
      </c>
      <c r="J41" s="22" t="str">
        <f aca="false">IF(OR($A41="",$B41="",$C41="",I41="",AND($D41&lt;&gt;"",N($D41)&gt;N($C41))),"",$C41*I41)</f>
        <v/>
      </c>
      <c r="K41" s="21" t="str">
        <f aca="false">IF(J41="","",IF($D41&lt;&gt;"",$D41,$C41))</f>
        <v/>
      </c>
      <c r="L41" s="22" t="str">
        <f aca="false">IF(J41="","",J41*(INDEX(Products!$D$6:$D$55,MATCH($B41,Products!$A$6:$A$55,0))+INDEX(Products!$E$6:$E$55,MATCH($B41,Products!$A$6:$A$55,0))))</f>
        <v/>
      </c>
      <c r="M41" s="22" t="str">
        <f aca="false">IF(J41="","",K41*INDEX(Products!$F$6:$F$55,MATCH($B41,Products!$A$6:$A$55,0)))</f>
        <v/>
      </c>
      <c r="N41" s="22" t="str">
        <f aca="false">IF(J41="","",$C41*N(INDEX(Products!$G$6:$G$55,MATCH($B41,Products!$A$6:$A$55,0))))</f>
        <v/>
      </c>
      <c r="O41" s="22" t="str">
        <f aca="false">IF(J41="","",J41-N($G41)-L41-M41-N41-N($F41))</f>
        <v/>
      </c>
      <c r="P41" s="48" t="str">
        <f aca="false">IF(J41="","",YEAR($A41))</f>
        <v/>
      </c>
      <c r="Q41" s="48" t="str">
        <f aca="false">IF(J41="","",MONTH($A41))</f>
        <v/>
      </c>
    </row>
    <row r="42" customFormat="false" ht="15" hidden="false" customHeight="false" outlineLevel="0" collapsed="false">
      <c r="A42" s="45"/>
      <c r="B42" s="42"/>
      <c r="C42" s="46"/>
      <c r="D42" s="46"/>
      <c r="E42" s="43"/>
      <c r="F42" s="43"/>
      <c r="G42" s="43"/>
      <c r="H42" s="47" t="str">
        <f aca="false">IF(AND($A42="",$B42="",$C42="",$D42=""),"",IF(OR($A42="",$B42="",$C42=""),"Add month, product and units",IF(I42="","Product not found",IF(AND($D42&lt;&gt;"",N($D42)&gt;N($C42)),"Orders are more than units sold",""))))</f>
        <v/>
      </c>
      <c r="I42" s="22" t="str">
        <f aca="false">IF($B42="","",IF($E42&lt;&gt;"",$E42,IFERROR(INDEX(Products!$C$6:$C$55,MATCH($B42,Products!$A$6:$A$55,0)),"")))</f>
        <v/>
      </c>
      <c r="J42" s="22" t="str">
        <f aca="false">IF(OR($A42="",$B42="",$C42="",I42="",AND($D42&lt;&gt;"",N($D42)&gt;N($C42))),"",$C42*I42)</f>
        <v/>
      </c>
      <c r="K42" s="21" t="str">
        <f aca="false">IF(J42="","",IF($D42&lt;&gt;"",$D42,$C42))</f>
        <v/>
      </c>
      <c r="L42" s="22" t="str">
        <f aca="false">IF(J42="","",J42*(INDEX(Products!$D$6:$D$55,MATCH($B42,Products!$A$6:$A$55,0))+INDEX(Products!$E$6:$E$55,MATCH($B42,Products!$A$6:$A$55,0))))</f>
        <v/>
      </c>
      <c r="M42" s="22" t="str">
        <f aca="false">IF(J42="","",K42*INDEX(Products!$F$6:$F$55,MATCH($B42,Products!$A$6:$A$55,0)))</f>
        <v/>
      </c>
      <c r="N42" s="22" t="str">
        <f aca="false">IF(J42="","",$C42*N(INDEX(Products!$G$6:$G$55,MATCH($B42,Products!$A$6:$A$55,0))))</f>
        <v/>
      </c>
      <c r="O42" s="22" t="str">
        <f aca="false">IF(J42="","",J42-N($G42)-L42-M42-N42-N($F42))</f>
        <v/>
      </c>
      <c r="P42" s="48" t="str">
        <f aca="false">IF(J42="","",YEAR($A42))</f>
        <v/>
      </c>
      <c r="Q42" s="48" t="str">
        <f aca="false">IF(J42="","",MONTH($A42))</f>
        <v/>
      </c>
    </row>
    <row r="43" customFormat="false" ht="15" hidden="false" customHeight="false" outlineLevel="0" collapsed="false">
      <c r="A43" s="45"/>
      <c r="B43" s="42"/>
      <c r="C43" s="46"/>
      <c r="D43" s="46"/>
      <c r="E43" s="43"/>
      <c r="F43" s="43"/>
      <c r="G43" s="43"/>
      <c r="H43" s="47" t="str">
        <f aca="false">IF(AND($A43="",$B43="",$C43="",$D43=""),"",IF(OR($A43="",$B43="",$C43=""),"Add month, product and units",IF(I43="","Product not found",IF(AND($D43&lt;&gt;"",N($D43)&gt;N($C43)),"Orders are more than units sold",""))))</f>
        <v/>
      </c>
      <c r="I43" s="22" t="str">
        <f aca="false">IF($B43="","",IF($E43&lt;&gt;"",$E43,IFERROR(INDEX(Products!$C$6:$C$55,MATCH($B43,Products!$A$6:$A$55,0)),"")))</f>
        <v/>
      </c>
      <c r="J43" s="22" t="str">
        <f aca="false">IF(OR($A43="",$B43="",$C43="",I43="",AND($D43&lt;&gt;"",N($D43)&gt;N($C43))),"",$C43*I43)</f>
        <v/>
      </c>
      <c r="K43" s="21" t="str">
        <f aca="false">IF(J43="","",IF($D43&lt;&gt;"",$D43,$C43))</f>
        <v/>
      </c>
      <c r="L43" s="22" t="str">
        <f aca="false">IF(J43="","",J43*(INDEX(Products!$D$6:$D$55,MATCH($B43,Products!$A$6:$A$55,0))+INDEX(Products!$E$6:$E$55,MATCH($B43,Products!$A$6:$A$55,0))))</f>
        <v/>
      </c>
      <c r="M43" s="22" t="str">
        <f aca="false">IF(J43="","",K43*INDEX(Products!$F$6:$F$55,MATCH($B43,Products!$A$6:$A$55,0)))</f>
        <v/>
      </c>
      <c r="N43" s="22" t="str">
        <f aca="false">IF(J43="","",$C43*N(INDEX(Products!$G$6:$G$55,MATCH($B43,Products!$A$6:$A$55,0))))</f>
        <v/>
      </c>
      <c r="O43" s="22" t="str">
        <f aca="false">IF(J43="","",J43-N($G43)-L43-M43-N43-N($F43))</f>
        <v/>
      </c>
      <c r="P43" s="48" t="str">
        <f aca="false">IF(J43="","",YEAR($A43))</f>
        <v/>
      </c>
      <c r="Q43" s="48" t="str">
        <f aca="false">IF(J43="","",MONTH($A43))</f>
        <v/>
      </c>
    </row>
    <row r="44" customFormat="false" ht="15" hidden="false" customHeight="false" outlineLevel="0" collapsed="false">
      <c r="A44" s="45"/>
      <c r="B44" s="42"/>
      <c r="C44" s="46"/>
      <c r="D44" s="46"/>
      <c r="E44" s="43"/>
      <c r="F44" s="43"/>
      <c r="G44" s="43"/>
      <c r="H44" s="47" t="str">
        <f aca="false">IF(AND($A44="",$B44="",$C44="",$D44=""),"",IF(OR($A44="",$B44="",$C44=""),"Add month, product and units",IF(I44="","Product not found",IF(AND($D44&lt;&gt;"",N($D44)&gt;N($C44)),"Orders are more than units sold",""))))</f>
        <v/>
      </c>
      <c r="I44" s="22" t="str">
        <f aca="false">IF($B44="","",IF($E44&lt;&gt;"",$E44,IFERROR(INDEX(Products!$C$6:$C$55,MATCH($B44,Products!$A$6:$A$55,0)),"")))</f>
        <v/>
      </c>
      <c r="J44" s="22" t="str">
        <f aca="false">IF(OR($A44="",$B44="",$C44="",I44="",AND($D44&lt;&gt;"",N($D44)&gt;N($C44))),"",$C44*I44)</f>
        <v/>
      </c>
      <c r="K44" s="21" t="str">
        <f aca="false">IF(J44="","",IF($D44&lt;&gt;"",$D44,$C44))</f>
        <v/>
      </c>
      <c r="L44" s="22" t="str">
        <f aca="false">IF(J44="","",J44*(INDEX(Products!$D$6:$D$55,MATCH($B44,Products!$A$6:$A$55,0))+INDEX(Products!$E$6:$E$55,MATCH($B44,Products!$A$6:$A$55,0))))</f>
        <v/>
      </c>
      <c r="M44" s="22" t="str">
        <f aca="false">IF(J44="","",K44*INDEX(Products!$F$6:$F$55,MATCH($B44,Products!$A$6:$A$55,0)))</f>
        <v/>
      </c>
      <c r="N44" s="22" t="str">
        <f aca="false">IF(J44="","",$C44*N(INDEX(Products!$G$6:$G$55,MATCH($B44,Products!$A$6:$A$55,0))))</f>
        <v/>
      </c>
      <c r="O44" s="22" t="str">
        <f aca="false">IF(J44="","",J44-N($G44)-L44-M44-N44-N($F44))</f>
        <v/>
      </c>
      <c r="P44" s="48" t="str">
        <f aca="false">IF(J44="","",YEAR($A44))</f>
        <v/>
      </c>
      <c r="Q44" s="48" t="str">
        <f aca="false">IF(J44="","",MONTH($A44))</f>
        <v/>
      </c>
    </row>
    <row r="45" customFormat="false" ht="15" hidden="false" customHeight="false" outlineLevel="0" collapsed="false">
      <c r="A45" s="45"/>
      <c r="B45" s="42"/>
      <c r="C45" s="46"/>
      <c r="D45" s="46"/>
      <c r="E45" s="43"/>
      <c r="F45" s="43"/>
      <c r="G45" s="43"/>
      <c r="H45" s="47" t="str">
        <f aca="false">IF(AND($A45="",$B45="",$C45="",$D45=""),"",IF(OR($A45="",$B45="",$C45=""),"Add month, product and units",IF(I45="","Product not found",IF(AND($D45&lt;&gt;"",N($D45)&gt;N($C45)),"Orders are more than units sold",""))))</f>
        <v/>
      </c>
      <c r="I45" s="22" t="str">
        <f aca="false">IF($B45="","",IF($E45&lt;&gt;"",$E45,IFERROR(INDEX(Products!$C$6:$C$55,MATCH($B45,Products!$A$6:$A$55,0)),"")))</f>
        <v/>
      </c>
      <c r="J45" s="22" t="str">
        <f aca="false">IF(OR($A45="",$B45="",$C45="",I45="",AND($D45&lt;&gt;"",N($D45)&gt;N($C45))),"",$C45*I45)</f>
        <v/>
      </c>
      <c r="K45" s="21" t="str">
        <f aca="false">IF(J45="","",IF($D45&lt;&gt;"",$D45,$C45))</f>
        <v/>
      </c>
      <c r="L45" s="22" t="str">
        <f aca="false">IF(J45="","",J45*(INDEX(Products!$D$6:$D$55,MATCH($B45,Products!$A$6:$A$55,0))+INDEX(Products!$E$6:$E$55,MATCH($B45,Products!$A$6:$A$55,0))))</f>
        <v/>
      </c>
      <c r="M45" s="22" t="str">
        <f aca="false">IF(J45="","",K45*INDEX(Products!$F$6:$F$55,MATCH($B45,Products!$A$6:$A$55,0)))</f>
        <v/>
      </c>
      <c r="N45" s="22" t="str">
        <f aca="false">IF(J45="","",$C45*N(INDEX(Products!$G$6:$G$55,MATCH($B45,Products!$A$6:$A$55,0))))</f>
        <v/>
      </c>
      <c r="O45" s="22" t="str">
        <f aca="false">IF(J45="","",J45-N($G45)-L45-M45-N45-N($F45))</f>
        <v/>
      </c>
      <c r="P45" s="48" t="str">
        <f aca="false">IF(J45="","",YEAR($A45))</f>
        <v/>
      </c>
      <c r="Q45" s="48" t="str">
        <f aca="false">IF(J45="","",MONTH($A45))</f>
        <v/>
      </c>
    </row>
    <row r="46" customFormat="false" ht="15" hidden="false" customHeight="false" outlineLevel="0" collapsed="false">
      <c r="A46" s="45"/>
      <c r="B46" s="42"/>
      <c r="C46" s="46"/>
      <c r="D46" s="46"/>
      <c r="E46" s="43"/>
      <c r="F46" s="43"/>
      <c r="G46" s="43"/>
      <c r="H46" s="47" t="str">
        <f aca="false">IF(AND($A46="",$B46="",$C46="",$D46=""),"",IF(OR($A46="",$B46="",$C46=""),"Add month, product and units",IF(I46="","Product not found",IF(AND($D46&lt;&gt;"",N($D46)&gt;N($C46)),"Orders are more than units sold",""))))</f>
        <v/>
      </c>
      <c r="I46" s="22" t="str">
        <f aca="false">IF($B46="","",IF($E46&lt;&gt;"",$E46,IFERROR(INDEX(Products!$C$6:$C$55,MATCH($B46,Products!$A$6:$A$55,0)),"")))</f>
        <v/>
      </c>
      <c r="J46" s="22" t="str">
        <f aca="false">IF(OR($A46="",$B46="",$C46="",I46="",AND($D46&lt;&gt;"",N($D46)&gt;N($C46))),"",$C46*I46)</f>
        <v/>
      </c>
      <c r="K46" s="21" t="str">
        <f aca="false">IF(J46="","",IF($D46&lt;&gt;"",$D46,$C46))</f>
        <v/>
      </c>
      <c r="L46" s="22" t="str">
        <f aca="false">IF(J46="","",J46*(INDEX(Products!$D$6:$D$55,MATCH($B46,Products!$A$6:$A$55,0))+INDEX(Products!$E$6:$E$55,MATCH($B46,Products!$A$6:$A$55,0))))</f>
        <v/>
      </c>
      <c r="M46" s="22" t="str">
        <f aca="false">IF(J46="","",K46*INDEX(Products!$F$6:$F$55,MATCH($B46,Products!$A$6:$A$55,0)))</f>
        <v/>
      </c>
      <c r="N46" s="22" t="str">
        <f aca="false">IF(J46="","",$C46*N(INDEX(Products!$G$6:$G$55,MATCH($B46,Products!$A$6:$A$55,0))))</f>
        <v/>
      </c>
      <c r="O46" s="22" t="str">
        <f aca="false">IF(J46="","",J46-N($G46)-L46-M46-N46-N($F46))</f>
        <v/>
      </c>
      <c r="P46" s="48" t="str">
        <f aca="false">IF(J46="","",YEAR($A46))</f>
        <v/>
      </c>
      <c r="Q46" s="48" t="str">
        <f aca="false">IF(J46="","",MONTH($A46))</f>
        <v/>
      </c>
    </row>
    <row r="47" customFormat="false" ht="15" hidden="false" customHeight="false" outlineLevel="0" collapsed="false">
      <c r="A47" s="45"/>
      <c r="B47" s="42"/>
      <c r="C47" s="46"/>
      <c r="D47" s="46"/>
      <c r="E47" s="43"/>
      <c r="F47" s="43"/>
      <c r="G47" s="43"/>
      <c r="H47" s="47" t="str">
        <f aca="false">IF(AND($A47="",$B47="",$C47="",$D47=""),"",IF(OR($A47="",$B47="",$C47=""),"Add month, product and units",IF(I47="","Product not found",IF(AND($D47&lt;&gt;"",N($D47)&gt;N($C47)),"Orders are more than units sold",""))))</f>
        <v/>
      </c>
      <c r="I47" s="22" t="str">
        <f aca="false">IF($B47="","",IF($E47&lt;&gt;"",$E47,IFERROR(INDEX(Products!$C$6:$C$55,MATCH($B47,Products!$A$6:$A$55,0)),"")))</f>
        <v/>
      </c>
      <c r="J47" s="22" t="str">
        <f aca="false">IF(OR($A47="",$B47="",$C47="",I47="",AND($D47&lt;&gt;"",N($D47)&gt;N($C47))),"",$C47*I47)</f>
        <v/>
      </c>
      <c r="K47" s="21" t="str">
        <f aca="false">IF(J47="","",IF($D47&lt;&gt;"",$D47,$C47))</f>
        <v/>
      </c>
      <c r="L47" s="22" t="str">
        <f aca="false">IF(J47="","",J47*(INDEX(Products!$D$6:$D$55,MATCH($B47,Products!$A$6:$A$55,0))+INDEX(Products!$E$6:$E$55,MATCH($B47,Products!$A$6:$A$55,0))))</f>
        <v/>
      </c>
      <c r="M47" s="22" t="str">
        <f aca="false">IF(J47="","",K47*INDEX(Products!$F$6:$F$55,MATCH($B47,Products!$A$6:$A$55,0)))</f>
        <v/>
      </c>
      <c r="N47" s="22" t="str">
        <f aca="false">IF(J47="","",$C47*N(INDEX(Products!$G$6:$G$55,MATCH($B47,Products!$A$6:$A$55,0))))</f>
        <v/>
      </c>
      <c r="O47" s="22" t="str">
        <f aca="false">IF(J47="","",J47-N($G47)-L47-M47-N47-N($F47))</f>
        <v/>
      </c>
      <c r="P47" s="48" t="str">
        <f aca="false">IF(J47="","",YEAR($A47))</f>
        <v/>
      </c>
      <c r="Q47" s="48" t="str">
        <f aca="false">IF(J47="","",MONTH($A47))</f>
        <v/>
      </c>
    </row>
    <row r="48" customFormat="false" ht="15" hidden="false" customHeight="false" outlineLevel="0" collapsed="false">
      <c r="A48" s="45"/>
      <c r="B48" s="42"/>
      <c r="C48" s="46"/>
      <c r="D48" s="46"/>
      <c r="E48" s="43"/>
      <c r="F48" s="43"/>
      <c r="G48" s="43"/>
      <c r="H48" s="47" t="str">
        <f aca="false">IF(AND($A48="",$B48="",$C48="",$D48=""),"",IF(OR($A48="",$B48="",$C48=""),"Add month, product and units",IF(I48="","Product not found",IF(AND($D48&lt;&gt;"",N($D48)&gt;N($C48)),"Orders are more than units sold",""))))</f>
        <v/>
      </c>
      <c r="I48" s="22" t="str">
        <f aca="false">IF($B48="","",IF($E48&lt;&gt;"",$E48,IFERROR(INDEX(Products!$C$6:$C$55,MATCH($B48,Products!$A$6:$A$55,0)),"")))</f>
        <v/>
      </c>
      <c r="J48" s="22" t="str">
        <f aca="false">IF(OR($A48="",$B48="",$C48="",I48="",AND($D48&lt;&gt;"",N($D48)&gt;N($C48))),"",$C48*I48)</f>
        <v/>
      </c>
      <c r="K48" s="21" t="str">
        <f aca="false">IF(J48="","",IF($D48&lt;&gt;"",$D48,$C48))</f>
        <v/>
      </c>
      <c r="L48" s="22" t="str">
        <f aca="false">IF(J48="","",J48*(INDEX(Products!$D$6:$D$55,MATCH($B48,Products!$A$6:$A$55,0))+INDEX(Products!$E$6:$E$55,MATCH($B48,Products!$A$6:$A$55,0))))</f>
        <v/>
      </c>
      <c r="M48" s="22" t="str">
        <f aca="false">IF(J48="","",K48*INDEX(Products!$F$6:$F$55,MATCH($B48,Products!$A$6:$A$55,0)))</f>
        <v/>
      </c>
      <c r="N48" s="22" t="str">
        <f aca="false">IF(J48="","",$C48*N(INDEX(Products!$G$6:$G$55,MATCH($B48,Products!$A$6:$A$55,0))))</f>
        <v/>
      </c>
      <c r="O48" s="22" t="str">
        <f aca="false">IF(J48="","",J48-N($G48)-L48-M48-N48-N($F48))</f>
        <v/>
      </c>
      <c r="P48" s="48" t="str">
        <f aca="false">IF(J48="","",YEAR($A48))</f>
        <v/>
      </c>
      <c r="Q48" s="48" t="str">
        <f aca="false">IF(J48="","",MONTH($A48))</f>
        <v/>
      </c>
    </row>
    <row r="49" customFormat="false" ht="15" hidden="false" customHeight="false" outlineLevel="0" collapsed="false">
      <c r="A49" s="45"/>
      <c r="B49" s="42"/>
      <c r="C49" s="46"/>
      <c r="D49" s="46"/>
      <c r="E49" s="43"/>
      <c r="F49" s="43"/>
      <c r="G49" s="43"/>
      <c r="H49" s="47" t="str">
        <f aca="false">IF(AND($A49="",$B49="",$C49="",$D49=""),"",IF(OR($A49="",$B49="",$C49=""),"Add month, product and units",IF(I49="","Product not found",IF(AND($D49&lt;&gt;"",N($D49)&gt;N($C49)),"Orders are more than units sold",""))))</f>
        <v/>
      </c>
      <c r="I49" s="22" t="str">
        <f aca="false">IF($B49="","",IF($E49&lt;&gt;"",$E49,IFERROR(INDEX(Products!$C$6:$C$55,MATCH($B49,Products!$A$6:$A$55,0)),"")))</f>
        <v/>
      </c>
      <c r="J49" s="22" t="str">
        <f aca="false">IF(OR($A49="",$B49="",$C49="",I49="",AND($D49&lt;&gt;"",N($D49)&gt;N($C49))),"",$C49*I49)</f>
        <v/>
      </c>
      <c r="K49" s="21" t="str">
        <f aca="false">IF(J49="","",IF($D49&lt;&gt;"",$D49,$C49))</f>
        <v/>
      </c>
      <c r="L49" s="22" t="str">
        <f aca="false">IF(J49="","",J49*(INDEX(Products!$D$6:$D$55,MATCH($B49,Products!$A$6:$A$55,0))+INDEX(Products!$E$6:$E$55,MATCH($B49,Products!$A$6:$A$55,0))))</f>
        <v/>
      </c>
      <c r="M49" s="22" t="str">
        <f aca="false">IF(J49="","",K49*INDEX(Products!$F$6:$F$55,MATCH($B49,Products!$A$6:$A$55,0)))</f>
        <v/>
      </c>
      <c r="N49" s="22" t="str">
        <f aca="false">IF(J49="","",$C49*N(INDEX(Products!$G$6:$G$55,MATCH($B49,Products!$A$6:$A$55,0))))</f>
        <v/>
      </c>
      <c r="O49" s="22" t="str">
        <f aca="false">IF(J49="","",J49-N($G49)-L49-M49-N49-N($F49))</f>
        <v/>
      </c>
      <c r="P49" s="48" t="str">
        <f aca="false">IF(J49="","",YEAR($A49))</f>
        <v/>
      </c>
      <c r="Q49" s="48" t="str">
        <f aca="false">IF(J49="","",MONTH($A49))</f>
        <v/>
      </c>
    </row>
    <row r="50" customFormat="false" ht="15" hidden="false" customHeight="false" outlineLevel="0" collapsed="false">
      <c r="A50" s="45"/>
      <c r="B50" s="42"/>
      <c r="C50" s="46"/>
      <c r="D50" s="46"/>
      <c r="E50" s="43"/>
      <c r="F50" s="43"/>
      <c r="G50" s="43"/>
      <c r="H50" s="47" t="str">
        <f aca="false">IF(AND($A50="",$B50="",$C50="",$D50=""),"",IF(OR($A50="",$B50="",$C50=""),"Add month, product and units",IF(I50="","Product not found",IF(AND($D50&lt;&gt;"",N($D50)&gt;N($C50)),"Orders are more than units sold",""))))</f>
        <v/>
      </c>
      <c r="I50" s="22" t="str">
        <f aca="false">IF($B50="","",IF($E50&lt;&gt;"",$E50,IFERROR(INDEX(Products!$C$6:$C$55,MATCH($B50,Products!$A$6:$A$55,0)),"")))</f>
        <v/>
      </c>
      <c r="J50" s="22" t="str">
        <f aca="false">IF(OR($A50="",$B50="",$C50="",I50="",AND($D50&lt;&gt;"",N($D50)&gt;N($C50))),"",$C50*I50)</f>
        <v/>
      </c>
      <c r="K50" s="21" t="str">
        <f aca="false">IF(J50="","",IF($D50&lt;&gt;"",$D50,$C50))</f>
        <v/>
      </c>
      <c r="L50" s="22" t="str">
        <f aca="false">IF(J50="","",J50*(INDEX(Products!$D$6:$D$55,MATCH($B50,Products!$A$6:$A$55,0))+INDEX(Products!$E$6:$E$55,MATCH($B50,Products!$A$6:$A$55,0))))</f>
        <v/>
      </c>
      <c r="M50" s="22" t="str">
        <f aca="false">IF(J50="","",K50*INDEX(Products!$F$6:$F$55,MATCH($B50,Products!$A$6:$A$55,0)))</f>
        <v/>
      </c>
      <c r="N50" s="22" t="str">
        <f aca="false">IF(J50="","",$C50*N(INDEX(Products!$G$6:$G$55,MATCH($B50,Products!$A$6:$A$55,0))))</f>
        <v/>
      </c>
      <c r="O50" s="22" t="str">
        <f aca="false">IF(J50="","",J50-N($G50)-L50-M50-N50-N($F50))</f>
        <v/>
      </c>
      <c r="P50" s="48" t="str">
        <f aca="false">IF(J50="","",YEAR($A50))</f>
        <v/>
      </c>
      <c r="Q50" s="48" t="str">
        <f aca="false">IF(J50="","",MONTH($A50))</f>
        <v/>
      </c>
    </row>
    <row r="51" customFormat="false" ht="15" hidden="false" customHeight="false" outlineLevel="0" collapsed="false">
      <c r="A51" s="45"/>
      <c r="B51" s="42"/>
      <c r="C51" s="46"/>
      <c r="D51" s="46"/>
      <c r="E51" s="43"/>
      <c r="F51" s="43"/>
      <c r="G51" s="43"/>
      <c r="H51" s="47" t="str">
        <f aca="false">IF(AND($A51="",$B51="",$C51="",$D51=""),"",IF(OR($A51="",$B51="",$C51=""),"Add month, product and units",IF(I51="","Product not found",IF(AND($D51&lt;&gt;"",N($D51)&gt;N($C51)),"Orders are more than units sold",""))))</f>
        <v/>
      </c>
      <c r="I51" s="22" t="str">
        <f aca="false">IF($B51="","",IF($E51&lt;&gt;"",$E51,IFERROR(INDEX(Products!$C$6:$C$55,MATCH($B51,Products!$A$6:$A$55,0)),"")))</f>
        <v/>
      </c>
      <c r="J51" s="22" t="str">
        <f aca="false">IF(OR($A51="",$B51="",$C51="",I51="",AND($D51&lt;&gt;"",N($D51)&gt;N($C51))),"",$C51*I51)</f>
        <v/>
      </c>
      <c r="K51" s="21" t="str">
        <f aca="false">IF(J51="","",IF($D51&lt;&gt;"",$D51,$C51))</f>
        <v/>
      </c>
      <c r="L51" s="22" t="str">
        <f aca="false">IF(J51="","",J51*(INDEX(Products!$D$6:$D$55,MATCH($B51,Products!$A$6:$A$55,0))+INDEX(Products!$E$6:$E$55,MATCH($B51,Products!$A$6:$A$55,0))))</f>
        <v/>
      </c>
      <c r="M51" s="22" t="str">
        <f aca="false">IF(J51="","",K51*INDEX(Products!$F$6:$F$55,MATCH($B51,Products!$A$6:$A$55,0)))</f>
        <v/>
      </c>
      <c r="N51" s="22" t="str">
        <f aca="false">IF(J51="","",$C51*N(INDEX(Products!$G$6:$G$55,MATCH($B51,Products!$A$6:$A$55,0))))</f>
        <v/>
      </c>
      <c r="O51" s="22" t="str">
        <f aca="false">IF(J51="","",J51-N($G51)-L51-M51-N51-N($F51))</f>
        <v/>
      </c>
      <c r="P51" s="48" t="str">
        <f aca="false">IF(J51="","",YEAR($A51))</f>
        <v/>
      </c>
      <c r="Q51" s="48" t="str">
        <f aca="false">IF(J51="","",MONTH($A51))</f>
        <v/>
      </c>
    </row>
    <row r="52" customFormat="false" ht="15" hidden="false" customHeight="false" outlineLevel="0" collapsed="false">
      <c r="A52" s="45"/>
      <c r="B52" s="42"/>
      <c r="C52" s="46"/>
      <c r="D52" s="46"/>
      <c r="E52" s="43"/>
      <c r="F52" s="43"/>
      <c r="G52" s="43"/>
      <c r="H52" s="47" t="str">
        <f aca="false">IF(AND($A52="",$B52="",$C52="",$D52=""),"",IF(OR($A52="",$B52="",$C52=""),"Add month, product and units",IF(I52="","Product not found",IF(AND($D52&lt;&gt;"",N($D52)&gt;N($C52)),"Orders are more than units sold",""))))</f>
        <v/>
      </c>
      <c r="I52" s="22" t="str">
        <f aca="false">IF($B52="","",IF($E52&lt;&gt;"",$E52,IFERROR(INDEX(Products!$C$6:$C$55,MATCH($B52,Products!$A$6:$A$55,0)),"")))</f>
        <v/>
      </c>
      <c r="J52" s="22" t="str">
        <f aca="false">IF(OR($A52="",$B52="",$C52="",I52="",AND($D52&lt;&gt;"",N($D52)&gt;N($C52))),"",$C52*I52)</f>
        <v/>
      </c>
      <c r="K52" s="21" t="str">
        <f aca="false">IF(J52="","",IF($D52&lt;&gt;"",$D52,$C52))</f>
        <v/>
      </c>
      <c r="L52" s="22" t="str">
        <f aca="false">IF(J52="","",J52*(INDEX(Products!$D$6:$D$55,MATCH($B52,Products!$A$6:$A$55,0))+INDEX(Products!$E$6:$E$55,MATCH($B52,Products!$A$6:$A$55,0))))</f>
        <v/>
      </c>
      <c r="M52" s="22" t="str">
        <f aca="false">IF(J52="","",K52*INDEX(Products!$F$6:$F$55,MATCH($B52,Products!$A$6:$A$55,0)))</f>
        <v/>
      </c>
      <c r="N52" s="22" t="str">
        <f aca="false">IF(J52="","",$C52*N(INDEX(Products!$G$6:$G$55,MATCH($B52,Products!$A$6:$A$55,0))))</f>
        <v/>
      </c>
      <c r="O52" s="22" t="str">
        <f aca="false">IF(J52="","",J52-N($G52)-L52-M52-N52-N($F52))</f>
        <v/>
      </c>
      <c r="P52" s="48" t="str">
        <f aca="false">IF(J52="","",YEAR($A52))</f>
        <v/>
      </c>
      <c r="Q52" s="48" t="str">
        <f aca="false">IF(J52="","",MONTH($A52))</f>
        <v/>
      </c>
    </row>
    <row r="53" customFormat="false" ht="15" hidden="false" customHeight="false" outlineLevel="0" collapsed="false">
      <c r="A53" s="45"/>
      <c r="B53" s="42"/>
      <c r="C53" s="46"/>
      <c r="D53" s="46"/>
      <c r="E53" s="43"/>
      <c r="F53" s="43"/>
      <c r="G53" s="43"/>
      <c r="H53" s="47" t="str">
        <f aca="false">IF(AND($A53="",$B53="",$C53="",$D53=""),"",IF(OR($A53="",$B53="",$C53=""),"Add month, product and units",IF(I53="","Product not found",IF(AND($D53&lt;&gt;"",N($D53)&gt;N($C53)),"Orders are more than units sold",""))))</f>
        <v/>
      </c>
      <c r="I53" s="22" t="str">
        <f aca="false">IF($B53="","",IF($E53&lt;&gt;"",$E53,IFERROR(INDEX(Products!$C$6:$C$55,MATCH($B53,Products!$A$6:$A$55,0)),"")))</f>
        <v/>
      </c>
      <c r="J53" s="22" t="str">
        <f aca="false">IF(OR($A53="",$B53="",$C53="",I53="",AND($D53&lt;&gt;"",N($D53)&gt;N($C53))),"",$C53*I53)</f>
        <v/>
      </c>
      <c r="K53" s="21" t="str">
        <f aca="false">IF(J53="","",IF($D53&lt;&gt;"",$D53,$C53))</f>
        <v/>
      </c>
      <c r="L53" s="22" t="str">
        <f aca="false">IF(J53="","",J53*(INDEX(Products!$D$6:$D$55,MATCH($B53,Products!$A$6:$A$55,0))+INDEX(Products!$E$6:$E$55,MATCH($B53,Products!$A$6:$A$55,0))))</f>
        <v/>
      </c>
      <c r="M53" s="22" t="str">
        <f aca="false">IF(J53="","",K53*INDEX(Products!$F$6:$F$55,MATCH($B53,Products!$A$6:$A$55,0)))</f>
        <v/>
      </c>
      <c r="N53" s="22" t="str">
        <f aca="false">IF(J53="","",$C53*N(INDEX(Products!$G$6:$G$55,MATCH($B53,Products!$A$6:$A$55,0))))</f>
        <v/>
      </c>
      <c r="O53" s="22" t="str">
        <f aca="false">IF(J53="","",J53-N($G53)-L53-M53-N53-N($F53))</f>
        <v/>
      </c>
      <c r="P53" s="48" t="str">
        <f aca="false">IF(J53="","",YEAR($A53))</f>
        <v/>
      </c>
      <c r="Q53" s="48" t="str">
        <f aca="false">IF(J53="","",MONTH($A53))</f>
        <v/>
      </c>
    </row>
    <row r="54" customFormat="false" ht="15" hidden="false" customHeight="false" outlineLevel="0" collapsed="false">
      <c r="A54" s="45"/>
      <c r="B54" s="42"/>
      <c r="C54" s="46"/>
      <c r="D54" s="46"/>
      <c r="E54" s="43"/>
      <c r="F54" s="43"/>
      <c r="G54" s="43"/>
      <c r="H54" s="47" t="str">
        <f aca="false">IF(AND($A54="",$B54="",$C54="",$D54=""),"",IF(OR($A54="",$B54="",$C54=""),"Add month, product and units",IF(I54="","Product not found",IF(AND($D54&lt;&gt;"",N($D54)&gt;N($C54)),"Orders are more than units sold",""))))</f>
        <v/>
      </c>
      <c r="I54" s="22" t="str">
        <f aca="false">IF($B54="","",IF($E54&lt;&gt;"",$E54,IFERROR(INDEX(Products!$C$6:$C$55,MATCH($B54,Products!$A$6:$A$55,0)),"")))</f>
        <v/>
      </c>
      <c r="J54" s="22" t="str">
        <f aca="false">IF(OR($A54="",$B54="",$C54="",I54="",AND($D54&lt;&gt;"",N($D54)&gt;N($C54))),"",$C54*I54)</f>
        <v/>
      </c>
      <c r="K54" s="21" t="str">
        <f aca="false">IF(J54="","",IF($D54&lt;&gt;"",$D54,$C54))</f>
        <v/>
      </c>
      <c r="L54" s="22" t="str">
        <f aca="false">IF(J54="","",J54*(INDEX(Products!$D$6:$D$55,MATCH($B54,Products!$A$6:$A$55,0))+INDEX(Products!$E$6:$E$55,MATCH($B54,Products!$A$6:$A$55,0))))</f>
        <v/>
      </c>
      <c r="M54" s="22" t="str">
        <f aca="false">IF(J54="","",K54*INDEX(Products!$F$6:$F$55,MATCH($B54,Products!$A$6:$A$55,0)))</f>
        <v/>
      </c>
      <c r="N54" s="22" t="str">
        <f aca="false">IF(J54="","",$C54*N(INDEX(Products!$G$6:$G$55,MATCH($B54,Products!$A$6:$A$55,0))))</f>
        <v/>
      </c>
      <c r="O54" s="22" t="str">
        <f aca="false">IF(J54="","",J54-N($G54)-L54-M54-N54-N($F54))</f>
        <v/>
      </c>
      <c r="P54" s="48" t="str">
        <f aca="false">IF(J54="","",YEAR($A54))</f>
        <v/>
      </c>
      <c r="Q54" s="48" t="str">
        <f aca="false">IF(J54="","",MONTH($A54))</f>
        <v/>
      </c>
    </row>
    <row r="55" customFormat="false" ht="15" hidden="false" customHeight="false" outlineLevel="0" collapsed="false">
      <c r="A55" s="45"/>
      <c r="B55" s="42"/>
      <c r="C55" s="46"/>
      <c r="D55" s="46"/>
      <c r="E55" s="43"/>
      <c r="F55" s="43"/>
      <c r="G55" s="43"/>
      <c r="H55" s="47" t="str">
        <f aca="false">IF(AND($A55="",$B55="",$C55="",$D55=""),"",IF(OR($A55="",$B55="",$C55=""),"Add month, product and units",IF(I55="","Product not found",IF(AND($D55&lt;&gt;"",N($D55)&gt;N($C55)),"Orders are more than units sold",""))))</f>
        <v/>
      </c>
      <c r="I55" s="22" t="str">
        <f aca="false">IF($B55="","",IF($E55&lt;&gt;"",$E55,IFERROR(INDEX(Products!$C$6:$C$55,MATCH($B55,Products!$A$6:$A$55,0)),"")))</f>
        <v/>
      </c>
      <c r="J55" s="22" t="str">
        <f aca="false">IF(OR($A55="",$B55="",$C55="",I55="",AND($D55&lt;&gt;"",N($D55)&gt;N($C55))),"",$C55*I55)</f>
        <v/>
      </c>
      <c r="K55" s="21" t="str">
        <f aca="false">IF(J55="","",IF($D55&lt;&gt;"",$D55,$C55))</f>
        <v/>
      </c>
      <c r="L55" s="22" t="str">
        <f aca="false">IF(J55="","",J55*(INDEX(Products!$D$6:$D$55,MATCH($B55,Products!$A$6:$A$55,0))+INDEX(Products!$E$6:$E$55,MATCH($B55,Products!$A$6:$A$55,0))))</f>
        <v/>
      </c>
      <c r="M55" s="22" t="str">
        <f aca="false">IF(J55="","",K55*INDEX(Products!$F$6:$F$55,MATCH($B55,Products!$A$6:$A$55,0)))</f>
        <v/>
      </c>
      <c r="N55" s="22" t="str">
        <f aca="false">IF(J55="","",$C55*N(INDEX(Products!$G$6:$G$55,MATCH($B55,Products!$A$6:$A$55,0))))</f>
        <v/>
      </c>
      <c r="O55" s="22" t="str">
        <f aca="false">IF(J55="","",J55-N($G55)-L55-M55-N55-N($F55))</f>
        <v/>
      </c>
      <c r="P55" s="48" t="str">
        <f aca="false">IF(J55="","",YEAR($A55))</f>
        <v/>
      </c>
      <c r="Q55" s="48" t="str">
        <f aca="false">IF(J55="","",MONTH($A55))</f>
        <v/>
      </c>
    </row>
    <row r="56" customFormat="false" ht="15" hidden="false" customHeight="false" outlineLevel="0" collapsed="false">
      <c r="A56" s="45"/>
      <c r="B56" s="42"/>
      <c r="C56" s="46"/>
      <c r="D56" s="46"/>
      <c r="E56" s="43"/>
      <c r="F56" s="43"/>
      <c r="G56" s="43"/>
      <c r="H56" s="47" t="str">
        <f aca="false">IF(AND($A56="",$B56="",$C56="",$D56=""),"",IF(OR($A56="",$B56="",$C56=""),"Add month, product and units",IF(I56="","Product not found",IF(AND($D56&lt;&gt;"",N($D56)&gt;N($C56)),"Orders are more than units sold",""))))</f>
        <v/>
      </c>
      <c r="I56" s="22" t="str">
        <f aca="false">IF($B56="","",IF($E56&lt;&gt;"",$E56,IFERROR(INDEX(Products!$C$6:$C$55,MATCH($B56,Products!$A$6:$A$55,0)),"")))</f>
        <v/>
      </c>
      <c r="J56" s="22" t="str">
        <f aca="false">IF(OR($A56="",$B56="",$C56="",I56="",AND($D56&lt;&gt;"",N($D56)&gt;N($C56))),"",$C56*I56)</f>
        <v/>
      </c>
      <c r="K56" s="21" t="str">
        <f aca="false">IF(J56="","",IF($D56&lt;&gt;"",$D56,$C56))</f>
        <v/>
      </c>
      <c r="L56" s="22" t="str">
        <f aca="false">IF(J56="","",J56*(INDEX(Products!$D$6:$D$55,MATCH($B56,Products!$A$6:$A$55,0))+INDEX(Products!$E$6:$E$55,MATCH($B56,Products!$A$6:$A$55,0))))</f>
        <v/>
      </c>
      <c r="M56" s="22" t="str">
        <f aca="false">IF(J56="","",K56*INDEX(Products!$F$6:$F$55,MATCH($B56,Products!$A$6:$A$55,0)))</f>
        <v/>
      </c>
      <c r="N56" s="22" t="str">
        <f aca="false">IF(J56="","",$C56*N(INDEX(Products!$G$6:$G$55,MATCH($B56,Products!$A$6:$A$55,0))))</f>
        <v/>
      </c>
      <c r="O56" s="22" t="str">
        <f aca="false">IF(J56="","",J56-N($G56)-L56-M56-N56-N($F56))</f>
        <v/>
      </c>
      <c r="P56" s="48" t="str">
        <f aca="false">IF(J56="","",YEAR($A56))</f>
        <v/>
      </c>
      <c r="Q56" s="48" t="str">
        <f aca="false">IF(J56="","",MONTH($A56))</f>
        <v/>
      </c>
    </row>
    <row r="57" customFormat="false" ht="15" hidden="false" customHeight="false" outlineLevel="0" collapsed="false">
      <c r="A57" s="45"/>
      <c r="B57" s="42"/>
      <c r="C57" s="46"/>
      <c r="D57" s="46"/>
      <c r="E57" s="43"/>
      <c r="F57" s="43"/>
      <c r="G57" s="43"/>
      <c r="H57" s="47" t="str">
        <f aca="false">IF(AND($A57="",$B57="",$C57="",$D57=""),"",IF(OR($A57="",$B57="",$C57=""),"Add month, product and units",IF(I57="","Product not found",IF(AND($D57&lt;&gt;"",N($D57)&gt;N($C57)),"Orders are more than units sold",""))))</f>
        <v/>
      </c>
      <c r="I57" s="22" t="str">
        <f aca="false">IF($B57="","",IF($E57&lt;&gt;"",$E57,IFERROR(INDEX(Products!$C$6:$C$55,MATCH($B57,Products!$A$6:$A$55,0)),"")))</f>
        <v/>
      </c>
      <c r="J57" s="22" t="str">
        <f aca="false">IF(OR($A57="",$B57="",$C57="",I57="",AND($D57&lt;&gt;"",N($D57)&gt;N($C57))),"",$C57*I57)</f>
        <v/>
      </c>
      <c r="K57" s="21" t="str">
        <f aca="false">IF(J57="","",IF($D57&lt;&gt;"",$D57,$C57))</f>
        <v/>
      </c>
      <c r="L57" s="22" t="str">
        <f aca="false">IF(J57="","",J57*(INDEX(Products!$D$6:$D$55,MATCH($B57,Products!$A$6:$A$55,0))+INDEX(Products!$E$6:$E$55,MATCH($B57,Products!$A$6:$A$55,0))))</f>
        <v/>
      </c>
      <c r="M57" s="22" t="str">
        <f aca="false">IF(J57="","",K57*INDEX(Products!$F$6:$F$55,MATCH($B57,Products!$A$6:$A$55,0)))</f>
        <v/>
      </c>
      <c r="N57" s="22" t="str">
        <f aca="false">IF(J57="","",$C57*N(INDEX(Products!$G$6:$G$55,MATCH($B57,Products!$A$6:$A$55,0))))</f>
        <v/>
      </c>
      <c r="O57" s="22" t="str">
        <f aca="false">IF(J57="","",J57-N($G57)-L57-M57-N57-N($F57))</f>
        <v/>
      </c>
      <c r="P57" s="48" t="str">
        <f aca="false">IF(J57="","",YEAR($A57))</f>
        <v/>
      </c>
      <c r="Q57" s="48" t="str">
        <f aca="false">IF(J57="","",MONTH($A57))</f>
        <v/>
      </c>
    </row>
    <row r="58" customFormat="false" ht="15" hidden="false" customHeight="false" outlineLevel="0" collapsed="false">
      <c r="A58" s="45"/>
      <c r="B58" s="42"/>
      <c r="C58" s="46"/>
      <c r="D58" s="46"/>
      <c r="E58" s="43"/>
      <c r="F58" s="43"/>
      <c r="G58" s="43"/>
      <c r="H58" s="47" t="str">
        <f aca="false">IF(AND($A58="",$B58="",$C58="",$D58=""),"",IF(OR($A58="",$B58="",$C58=""),"Add month, product and units",IF(I58="","Product not found",IF(AND($D58&lt;&gt;"",N($D58)&gt;N($C58)),"Orders are more than units sold",""))))</f>
        <v/>
      </c>
      <c r="I58" s="22" t="str">
        <f aca="false">IF($B58="","",IF($E58&lt;&gt;"",$E58,IFERROR(INDEX(Products!$C$6:$C$55,MATCH($B58,Products!$A$6:$A$55,0)),"")))</f>
        <v/>
      </c>
      <c r="J58" s="22" t="str">
        <f aca="false">IF(OR($A58="",$B58="",$C58="",I58="",AND($D58&lt;&gt;"",N($D58)&gt;N($C58))),"",$C58*I58)</f>
        <v/>
      </c>
      <c r="K58" s="21" t="str">
        <f aca="false">IF(J58="","",IF($D58&lt;&gt;"",$D58,$C58))</f>
        <v/>
      </c>
      <c r="L58" s="22" t="str">
        <f aca="false">IF(J58="","",J58*(INDEX(Products!$D$6:$D$55,MATCH($B58,Products!$A$6:$A$55,0))+INDEX(Products!$E$6:$E$55,MATCH($B58,Products!$A$6:$A$55,0))))</f>
        <v/>
      </c>
      <c r="M58" s="22" t="str">
        <f aca="false">IF(J58="","",K58*INDEX(Products!$F$6:$F$55,MATCH($B58,Products!$A$6:$A$55,0)))</f>
        <v/>
      </c>
      <c r="N58" s="22" t="str">
        <f aca="false">IF(J58="","",$C58*N(INDEX(Products!$G$6:$G$55,MATCH($B58,Products!$A$6:$A$55,0))))</f>
        <v/>
      </c>
      <c r="O58" s="22" t="str">
        <f aca="false">IF(J58="","",J58-N($G58)-L58-M58-N58-N($F58))</f>
        <v/>
      </c>
      <c r="P58" s="48" t="str">
        <f aca="false">IF(J58="","",YEAR($A58))</f>
        <v/>
      </c>
      <c r="Q58" s="48" t="str">
        <f aca="false">IF(J58="","",MONTH($A58))</f>
        <v/>
      </c>
    </row>
    <row r="59" customFormat="false" ht="15" hidden="false" customHeight="false" outlineLevel="0" collapsed="false">
      <c r="A59" s="45"/>
      <c r="B59" s="42"/>
      <c r="C59" s="46"/>
      <c r="D59" s="46"/>
      <c r="E59" s="43"/>
      <c r="F59" s="43"/>
      <c r="G59" s="43"/>
      <c r="H59" s="47" t="str">
        <f aca="false">IF(AND($A59="",$B59="",$C59="",$D59=""),"",IF(OR($A59="",$B59="",$C59=""),"Add month, product and units",IF(I59="","Product not found",IF(AND($D59&lt;&gt;"",N($D59)&gt;N($C59)),"Orders are more than units sold",""))))</f>
        <v/>
      </c>
      <c r="I59" s="22" t="str">
        <f aca="false">IF($B59="","",IF($E59&lt;&gt;"",$E59,IFERROR(INDEX(Products!$C$6:$C$55,MATCH($B59,Products!$A$6:$A$55,0)),"")))</f>
        <v/>
      </c>
      <c r="J59" s="22" t="str">
        <f aca="false">IF(OR($A59="",$B59="",$C59="",I59="",AND($D59&lt;&gt;"",N($D59)&gt;N($C59))),"",$C59*I59)</f>
        <v/>
      </c>
      <c r="K59" s="21" t="str">
        <f aca="false">IF(J59="","",IF($D59&lt;&gt;"",$D59,$C59))</f>
        <v/>
      </c>
      <c r="L59" s="22" t="str">
        <f aca="false">IF(J59="","",J59*(INDEX(Products!$D$6:$D$55,MATCH($B59,Products!$A$6:$A$55,0))+INDEX(Products!$E$6:$E$55,MATCH($B59,Products!$A$6:$A$55,0))))</f>
        <v/>
      </c>
      <c r="M59" s="22" t="str">
        <f aca="false">IF(J59="","",K59*INDEX(Products!$F$6:$F$55,MATCH($B59,Products!$A$6:$A$55,0)))</f>
        <v/>
      </c>
      <c r="N59" s="22" t="str">
        <f aca="false">IF(J59="","",$C59*N(INDEX(Products!$G$6:$G$55,MATCH($B59,Products!$A$6:$A$55,0))))</f>
        <v/>
      </c>
      <c r="O59" s="22" t="str">
        <f aca="false">IF(J59="","",J59-N($G59)-L59-M59-N59-N($F59))</f>
        <v/>
      </c>
      <c r="P59" s="48" t="str">
        <f aca="false">IF(J59="","",YEAR($A59))</f>
        <v/>
      </c>
      <c r="Q59" s="48" t="str">
        <f aca="false">IF(J59="","",MONTH($A59))</f>
        <v/>
      </c>
    </row>
    <row r="60" customFormat="false" ht="15" hidden="false" customHeight="false" outlineLevel="0" collapsed="false">
      <c r="A60" s="45"/>
      <c r="B60" s="42"/>
      <c r="C60" s="46"/>
      <c r="D60" s="46"/>
      <c r="E60" s="43"/>
      <c r="F60" s="43"/>
      <c r="G60" s="43"/>
      <c r="H60" s="47" t="str">
        <f aca="false">IF(AND($A60="",$B60="",$C60="",$D60=""),"",IF(OR($A60="",$B60="",$C60=""),"Add month, product and units",IF(I60="","Product not found",IF(AND($D60&lt;&gt;"",N($D60)&gt;N($C60)),"Orders are more than units sold",""))))</f>
        <v/>
      </c>
      <c r="I60" s="22" t="str">
        <f aca="false">IF($B60="","",IF($E60&lt;&gt;"",$E60,IFERROR(INDEX(Products!$C$6:$C$55,MATCH($B60,Products!$A$6:$A$55,0)),"")))</f>
        <v/>
      </c>
      <c r="J60" s="22" t="str">
        <f aca="false">IF(OR($A60="",$B60="",$C60="",I60="",AND($D60&lt;&gt;"",N($D60)&gt;N($C60))),"",$C60*I60)</f>
        <v/>
      </c>
      <c r="K60" s="21" t="str">
        <f aca="false">IF(J60="","",IF($D60&lt;&gt;"",$D60,$C60))</f>
        <v/>
      </c>
      <c r="L60" s="22" t="str">
        <f aca="false">IF(J60="","",J60*(INDEX(Products!$D$6:$D$55,MATCH($B60,Products!$A$6:$A$55,0))+INDEX(Products!$E$6:$E$55,MATCH($B60,Products!$A$6:$A$55,0))))</f>
        <v/>
      </c>
      <c r="M60" s="22" t="str">
        <f aca="false">IF(J60="","",K60*INDEX(Products!$F$6:$F$55,MATCH($B60,Products!$A$6:$A$55,0)))</f>
        <v/>
      </c>
      <c r="N60" s="22" t="str">
        <f aca="false">IF(J60="","",$C60*N(INDEX(Products!$G$6:$G$55,MATCH($B60,Products!$A$6:$A$55,0))))</f>
        <v/>
      </c>
      <c r="O60" s="22" t="str">
        <f aca="false">IF(J60="","",J60-N($G60)-L60-M60-N60-N($F60))</f>
        <v/>
      </c>
      <c r="P60" s="48" t="str">
        <f aca="false">IF(J60="","",YEAR($A60))</f>
        <v/>
      </c>
      <c r="Q60" s="48" t="str">
        <f aca="false">IF(J60="","",MONTH($A60))</f>
        <v/>
      </c>
    </row>
    <row r="61" customFormat="false" ht="15" hidden="false" customHeight="false" outlineLevel="0" collapsed="false">
      <c r="A61" s="45"/>
      <c r="B61" s="42"/>
      <c r="C61" s="46"/>
      <c r="D61" s="46"/>
      <c r="E61" s="43"/>
      <c r="F61" s="43"/>
      <c r="G61" s="43"/>
      <c r="H61" s="47" t="str">
        <f aca="false">IF(AND($A61="",$B61="",$C61="",$D61=""),"",IF(OR($A61="",$B61="",$C61=""),"Add month, product and units",IF(I61="","Product not found",IF(AND($D61&lt;&gt;"",N($D61)&gt;N($C61)),"Orders are more than units sold",""))))</f>
        <v/>
      </c>
      <c r="I61" s="22" t="str">
        <f aca="false">IF($B61="","",IF($E61&lt;&gt;"",$E61,IFERROR(INDEX(Products!$C$6:$C$55,MATCH($B61,Products!$A$6:$A$55,0)),"")))</f>
        <v/>
      </c>
      <c r="J61" s="22" t="str">
        <f aca="false">IF(OR($A61="",$B61="",$C61="",I61="",AND($D61&lt;&gt;"",N($D61)&gt;N($C61))),"",$C61*I61)</f>
        <v/>
      </c>
      <c r="K61" s="21" t="str">
        <f aca="false">IF(J61="","",IF($D61&lt;&gt;"",$D61,$C61))</f>
        <v/>
      </c>
      <c r="L61" s="22" t="str">
        <f aca="false">IF(J61="","",J61*(INDEX(Products!$D$6:$D$55,MATCH($B61,Products!$A$6:$A$55,0))+INDEX(Products!$E$6:$E$55,MATCH($B61,Products!$A$6:$A$55,0))))</f>
        <v/>
      </c>
      <c r="M61" s="22" t="str">
        <f aca="false">IF(J61="","",K61*INDEX(Products!$F$6:$F$55,MATCH($B61,Products!$A$6:$A$55,0)))</f>
        <v/>
      </c>
      <c r="N61" s="22" t="str">
        <f aca="false">IF(J61="","",$C61*N(INDEX(Products!$G$6:$G$55,MATCH($B61,Products!$A$6:$A$55,0))))</f>
        <v/>
      </c>
      <c r="O61" s="22" t="str">
        <f aca="false">IF(J61="","",J61-N($G61)-L61-M61-N61-N($F61))</f>
        <v/>
      </c>
      <c r="P61" s="48" t="str">
        <f aca="false">IF(J61="","",YEAR($A61))</f>
        <v/>
      </c>
      <c r="Q61" s="48" t="str">
        <f aca="false">IF(J61="","",MONTH($A61))</f>
        <v/>
      </c>
    </row>
    <row r="62" customFormat="false" ht="15" hidden="false" customHeight="false" outlineLevel="0" collapsed="false">
      <c r="A62" s="45"/>
      <c r="B62" s="42"/>
      <c r="C62" s="46"/>
      <c r="D62" s="46"/>
      <c r="E62" s="43"/>
      <c r="F62" s="43"/>
      <c r="G62" s="43"/>
      <c r="H62" s="47" t="str">
        <f aca="false">IF(AND($A62="",$B62="",$C62="",$D62=""),"",IF(OR($A62="",$B62="",$C62=""),"Add month, product and units",IF(I62="","Product not found",IF(AND($D62&lt;&gt;"",N($D62)&gt;N($C62)),"Orders are more than units sold",""))))</f>
        <v/>
      </c>
      <c r="I62" s="22" t="str">
        <f aca="false">IF($B62="","",IF($E62&lt;&gt;"",$E62,IFERROR(INDEX(Products!$C$6:$C$55,MATCH($B62,Products!$A$6:$A$55,0)),"")))</f>
        <v/>
      </c>
      <c r="J62" s="22" t="str">
        <f aca="false">IF(OR($A62="",$B62="",$C62="",I62="",AND($D62&lt;&gt;"",N($D62)&gt;N($C62))),"",$C62*I62)</f>
        <v/>
      </c>
      <c r="K62" s="21" t="str">
        <f aca="false">IF(J62="","",IF($D62&lt;&gt;"",$D62,$C62))</f>
        <v/>
      </c>
      <c r="L62" s="22" t="str">
        <f aca="false">IF(J62="","",J62*(INDEX(Products!$D$6:$D$55,MATCH($B62,Products!$A$6:$A$55,0))+INDEX(Products!$E$6:$E$55,MATCH($B62,Products!$A$6:$A$55,0))))</f>
        <v/>
      </c>
      <c r="M62" s="22" t="str">
        <f aca="false">IF(J62="","",K62*INDEX(Products!$F$6:$F$55,MATCH($B62,Products!$A$6:$A$55,0)))</f>
        <v/>
      </c>
      <c r="N62" s="22" t="str">
        <f aca="false">IF(J62="","",$C62*N(INDEX(Products!$G$6:$G$55,MATCH($B62,Products!$A$6:$A$55,0))))</f>
        <v/>
      </c>
      <c r="O62" s="22" t="str">
        <f aca="false">IF(J62="","",J62-N($G62)-L62-M62-N62-N($F62))</f>
        <v/>
      </c>
      <c r="P62" s="48" t="str">
        <f aca="false">IF(J62="","",YEAR($A62))</f>
        <v/>
      </c>
      <c r="Q62" s="48" t="str">
        <f aca="false">IF(J62="","",MONTH($A62))</f>
        <v/>
      </c>
    </row>
    <row r="63" customFormat="false" ht="15" hidden="false" customHeight="false" outlineLevel="0" collapsed="false">
      <c r="A63" s="45"/>
      <c r="B63" s="42"/>
      <c r="C63" s="46"/>
      <c r="D63" s="46"/>
      <c r="E63" s="43"/>
      <c r="F63" s="43"/>
      <c r="G63" s="43"/>
      <c r="H63" s="47" t="str">
        <f aca="false">IF(AND($A63="",$B63="",$C63="",$D63=""),"",IF(OR($A63="",$B63="",$C63=""),"Add month, product and units",IF(I63="","Product not found",IF(AND($D63&lt;&gt;"",N($D63)&gt;N($C63)),"Orders are more than units sold",""))))</f>
        <v/>
      </c>
      <c r="I63" s="22" t="str">
        <f aca="false">IF($B63="","",IF($E63&lt;&gt;"",$E63,IFERROR(INDEX(Products!$C$6:$C$55,MATCH($B63,Products!$A$6:$A$55,0)),"")))</f>
        <v/>
      </c>
      <c r="J63" s="22" t="str">
        <f aca="false">IF(OR($A63="",$B63="",$C63="",I63="",AND($D63&lt;&gt;"",N($D63)&gt;N($C63))),"",$C63*I63)</f>
        <v/>
      </c>
      <c r="K63" s="21" t="str">
        <f aca="false">IF(J63="","",IF($D63&lt;&gt;"",$D63,$C63))</f>
        <v/>
      </c>
      <c r="L63" s="22" t="str">
        <f aca="false">IF(J63="","",J63*(INDEX(Products!$D$6:$D$55,MATCH($B63,Products!$A$6:$A$55,0))+INDEX(Products!$E$6:$E$55,MATCH($B63,Products!$A$6:$A$55,0))))</f>
        <v/>
      </c>
      <c r="M63" s="22" t="str">
        <f aca="false">IF(J63="","",K63*INDEX(Products!$F$6:$F$55,MATCH($B63,Products!$A$6:$A$55,0)))</f>
        <v/>
      </c>
      <c r="N63" s="22" t="str">
        <f aca="false">IF(J63="","",$C63*N(INDEX(Products!$G$6:$G$55,MATCH($B63,Products!$A$6:$A$55,0))))</f>
        <v/>
      </c>
      <c r="O63" s="22" t="str">
        <f aca="false">IF(J63="","",J63-N($G63)-L63-M63-N63-N($F63))</f>
        <v/>
      </c>
      <c r="P63" s="48" t="str">
        <f aca="false">IF(J63="","",YEAR($A63))</f>
        <v/>
      </c>
      <c r="Q63" s="48" t="str">
        <f aca="false">IF(J63="","",MONTH($A63))</f>
        <v/>
      </c>
    </row>
    <row r="64" customFormat="false" ht="15" hidden="false" customHeight="false" outlineLevel="0" collapsed="false">
      <c r="A64" s="45"/>
      <c r="B64" s="42"/>
      <c r="C64" s="46"/>
      <c r="D64" s="46"/>
      <c r="E64" s="43"/>
      <c r="F64" s="43"/>
      <c r="G64" s="43"/>
      <c r="H64" s="47" t="str">
        <f aca="false">IF(AND($A64="",$B64="",$C64="",$D64=""),"",IF(OR($A64="",$B64="",$C64=""),"Add month, product and units",IF(I64="","Product not found",IF(AND($D64&lt;&gt;"",N($D64)&gt;N($C64)),"Orders are more than units sold",""))))</f>
        <v/>
      </c>
      <c r="I64" s="22" t="str">
        <f aca="false">IF($B64="","",IF($E64&lt;&gt;"",$E64,IFERROR(INDEX(Products!$C$6:$C$55,MATCH($B64,Products!$A$6:$A$55,0)),"")))</f>
        <v/>
      </c>
      <c r="J64" s="22" t="str">
        <f aca="false">IF(OR($A64="",$B64="",$C64="",I64="",AND($D64&lt;&gt;"",N($D64)&gt;N($C64))),"",$C64*I64)</f>
        <v/>
      </c>
      <c r="K64" s="21" t="str">
        <f aca="false">IF(J64="","",IF($D64&lt;&gt;"",$D64,$C64))</f>
        <v/>
      </c>
      <c r="L64" s="22" t="str">
        <f aca="false">IF(J64="","",J64*(INDEX(Products!$D$6:$D$55,MATCH($B64,Products!$A$6:$A$55,0))+INDEX(Products!$E$6:$E$55,MATCH($B64,Products!$A$6:$A$55,0))))</f>
        <v/>
      </c>
      <c r="M64" s="22" t="str">
        <f aca="false">IF(J64="","",K64*INDEX(Products!$F$6:$F$55,MATCH($B64,Products!$A$6:$A$55,0)))</f>
        <v/>
      </c>
      <c r="N64" s="22" t="str">
        <f aca="false">IF(J64="","",$C64*N(INDEX(Products!$G$6:$G$55,MATCH($B64,Products!$A$6:$A$55,0))))</f>
        <v/>
      </c>
      <c r="O64" s="22" t="str">
        <f aca="false">IF(J64="","",J64-N($G64)-L64-M64-N64-N($F64))</f>
        <v/>
      </c>
      <c r="P64" s="48" t="str">
        <f aca="false">IF(J64="","",YEAR($A64))</f>
        <v/>
      </c>
      <c r="Q64" s="48" t="str">
        <f aca="false">IF(J64="","",MONTH($A64))</f>
        <v/>
      </c>
    </row>
    <row r="65" customFormat="false" ht="15" hidden="false" customHeight="false" outlineLevel="0" collapsed="false">
      <c r="A65" s="45"/>
      <c r="B65" s="42"/>
      <c r="C65" s="46"/>
      <c r="D65" s="46"/>
      <c r="E65" s="43"/>
      <c r="F65" s="43"/>
      <c r="G65" s="43"/>
      <c r="H65" s="47" t="str">
        <f aca="false">IF(AND($A65="",$B65="",$C65="",$D65=""),"",IF(OR($A65="",$B65="",$C65=""),"Add month, product and units",IF(I65="","Product not found",IF(AND($D65&lt;&gt;"",N($D65)&gt;N($C65)),"Orders are more than units sold",""))))</f>
        <v/>
      </c>
      <c r="I65" s="22" t="str">
        <f aca="false">IF($B65="","",IF($E65&lt;&gt;"",$E65,IFERROR(INDEX(Products!$C$6:$C$55,MATCH($B65,Products!$A$6:$A$55,0)),"")))</f>
        <v/>
      </c>
      <c r="J65" s="22" t="str">
        <f aca="false">IF(OR($A65="",$B65="",$C65="",I65="",AND($D65&lt;&gt;"",N($D65)&gt;N($C65))),"",$C65*I65)</f>
        <v/>
      </c>
      <c r="K65" s="21" t="str">
        <f aca="false">IF(J65="","",IF($D65&lt;&gt;"",$D65,$C65))</f>
        <v/>
      </c>
      <c r="L65" s="22" t="str">
        <f aca="false">IF(J65="","",J65*(INDEX(Products!$D$6:$D$55,MATCH($B65,Products!$A$6:$A$55,0))+INDEX(Products!$E$6:$E$55,MATCH($B65,Products!$A$6:$A$55,0))))</f>
        <v/>
      </c>
      <c r="M65" s="22" t="str">
        <f aca="false">IF(J65="","",K65*INDEX(Products!$F$6:$F$55,MATCH($B65,Products!$A$6:$A$55,0)))</f>
        <v/>
      </c>
      <c r="N65" s="22" t="str">
        <f aca="false">IF(J65="","",$C65*N(INDEX(Products!$G$6:$G$55,MATCH($B65,Products!$A$6:$A$55,0))))</f>
        <v/>
      </c>
      <c r="O65" s="22" t="str">
        <f aca="false">IF(J65="","",J65-N($G65)-L65-M65-N65-N($F65))</f>
        <v/>
      </c>
      <c r="P65" s="48" t="str">
        <f aca="false">IF(J65="","",YEAR($A65))</f>
        <v/>
      </c>
      <c r="Q65" s="48" t="str">
        <f aca="false">IF(J65="","",MONTH($A65))</f>
        <v/>
      </c>
    </row>
    <row r="66" customFormat="false" ht="15" hidden="false" customHeight="false" outlineLevel="0" collapsed="false">
      <c r="A66" s="45"/>
      <c r="B66" s="42"/>
      <c r="C66" s="46"/>
      <c r="D66" s="46"/>
      <c r="E66" s="43"/>
      <c r="F66" s="43"/>
      <c r="G66" s="43"/>
      <c r="H66" s="47" t="str">
        <f aca="false">IF(AND($A66="",$B66="",$C66="",$D66=""),"",IF(OR($A66="",$B66="",$C66=""),"Add month, product and units",IF(I66="","Product not found",IF(AND($D66&lt;&gt;"",N($D66)&gt;N($C66)),"Orders are more than units sold",""))))</f>
        <v/>
      </c>
      <c r="I66" s="22" t="str">
        <f aca="false">IF($B66="","",IF($E66&lt;&gt;"",$E66,IFERROR(INDEX(Products!$C$6:$C$55,MATCH($B66,Products!$A$6:$A$55,0)),"")))</f>
        <v/>
      </c>
      <c r="J66" s="22" t="str">
        <f aca="false">IF(OR($A66="",$B66="",$C66="",I66="",AND($D66&lt;&gt;"",N($D66)&gt;N($C66))),"",$C66*I66)</f>
        <v/>
      </c>
      <c r="K66" s="21" t="str">
        <f aca="false">IF(J66="","",IF($D66&lt;&gt;"",$D66,$C66))</f>
        <v/>
      </c>
      <c r="L66" s="22" t="str">
        <f aca="false">IF(J66="","",J66*(INDEX(Products!$D$6:$D$55,MATCH($B66,Products!$A$6:$A$55,0))+INDEX(Products!$E$6:$E$55,MATCH($B66,Products!$A$6:$A$55,0))))</f>
        <v/>
      </c>
      <c r="M66" s="22" t="str">
        <f aca="false">IF(J66="","",K66*INDEX(Products!$F$6:$F$55,MATCH($B66,Products!$A$6:$A$55,0)))</f>
        <v/>
      </c>
      <c r="N66" s="22" t="str">
        <f aca="false">IF(J66="","",$C66*N(INDEX(Products!$G$6:$G$55,MATCH($B66,Products!$A$6:$A$55,0))))</f>
        <v/>
      </c>
      <c r="O66" s="22" t="str">
        <f aca="false">IF(J66="","",J66-N($G66)-L66-M66-N66-N($F66))</f>
        <v/>
      </c>
      <c r="P66" s="48" t="str">
        <f aca="false">IF(J66="","",YEAR($A66))</f>
        <v/>
      </c>
      <c r="Q66" s="48" t="str">
        <f aca="false">IF(J66="","",MONTH($A66))</f>
        <v/>
      </c>
    </row>
    <row r="67" customFormat="false" ht="15" hidden="false" customHeight="false" outlineLevel="0" collapsed="false">
      <c r="A67" s="45"/>
      <c r="B67" s="42"/>
      <c r="C67" s="46"/>
      <c r="D67" s="46"/>
      <c r="E67" s="43"/>
      <c r="F67" s="43"/>
      <c r="G67" s="43"/>
      <c r="H67" s="47" t="str">
        <f aca="false">IF(AND($A67="",$B67="",$C67="",$D67=""),"",IF(OR($A67="",$B67="",$C67=""),"Add month, product and units",IF(I67="","Product not found",IF(AND($D67&lt;&gt;"",N($D67)&gt;N($C67)),"Orders are more than units sold",""))))</f>
        <v/>
      </c>
      <c r="I67" s="22" t="str">
        <f aca="false">IF($B67="","",IF($E67&lt;&gt;"",$E67,IFERROR(INDEX(Products!$C$6:$C$55,MATCH($B67,Products!$A$6:$A$55,0)),"")))</f>
        <v/>
      </c>
      <c r="J67" s="22" t="str">
        <f aca="false">IF(OR($A67="",$B67="",$C67="",I67="",AND($D67&lt;&gt;"",N($D67)&gt;N($C67))),"",$C67*I67)</f>
        <v/>
      </c>
      <c r="K67" s="21" t="str">
        <f aca="false">IF(J67="","",IF($D67&lt;&gt;"",$D67,$C67))</f>
        <v/>
      </c>
      <c r="L67" s="22" t="str">
        <f aca="false">IF(J67="","",J67*(INDEX(Products!$D$6:$D$55,MATCH($B67,Products!$A$6:$A$55,0))+INDEX(Products!$E$6:$E$55,MATCH($B67,Products!$A$6:$A$55,0))))</f>
        <v/>
      </c>
      <c r="M67" s="22" t="str">
        <f aca="false">IF(J67="","",K67*INDEX(Products!$F$6:$F$55,MATCH($B67,Products!$A$6:$A$55,0)))</f>
        <v/>
      </c>
      <c r="N67" s="22" t="str">
        <f aca="false">IF(J67="","",$C67*N(INDEX(Products!$G$6:$G$55,MATCH($B67,Products!$A$6:$A$55,0))))</f>
        <v/>
      </c>
      <c r="O67" s="22" t="str">
        <f aca="false">IF(J67="","",J67-N($G67)-L67-M67-N67-N($F67))</f>
        <v/>
      </c>
      <c r="P67" s="48" t="str">
        <f aca="false">IF(J67="","",YEAR($A67))</f>
        <v/>
      </c>
      <c r="Q67" s="48" t="str">
        <f aca="false">IF(J67="","",MONTH($A67))</f>
        <v/>
      </c>
    </row>
    <row r="68" customFormat="false" ht="15" hidden="false" customHeight="false" outlineLevel="0" collapsed="false">
      <c r="A68" s="45"/>
      <c r="B68" s="42"/>
      <c r="C68" s="46"/>
      <c r="D68" s="46"/>
      <c r="E68" s="43"/>
      <c r="F68" s="43"/>
      <c r="G68" s="43"/>
      <c r="H68" s="47" t="str">
        <f aca="false">IF(AND($A68="",$B68="",$C68="",$D68=""),"",IF(OR($A68="",$B68="",$C68=""),"Add month, product and units",IF(I68="","Product not found",IF(AND($D68&lt;&gt;"",N($D68)&gt;N($C68)),"Orders are more than units sold",""))))</f>
        <v/>
      </c>
      <c r="I68" s="22" t="str">
        <f aca="false">IF($B68="","",IF($E68&lt;&gt;"",$E68,IFERROR(INDEX(Products!$C$6:$C$55,MATCH($B68,Products!$A$6:$A$55,0)),"")))</f>
        <v/>
      </c>
      <c r="J68" s="22" t="str">
        <f aca="false">IF(OR($A68="",$B68="",$C68="",I68="",AND($D68&lt;&gt;"",N($D68)&gt;N($C68))),"",$C68*I68)</f>
        <v/>
      </c>
      <c r="K68" s="21" t="str">
        <f aca="false">IF(J68="","",IF($D68&lt;&gt;"",$D68,$C68))</f>
        <v/>
      </c>
      <c r="L68" s="22" t="str">
        <f aca="false">IF(J68="","",J68*(INDEX(Products!$D$6:$D$55,MATCH($B68,Products!$A$6:$A$55,0))+INDEX(Products!$E$6:$E$55,MATCH($B68,Products!$A$6:$A$55,0))))</f>
        <v/>
      </c>
      <c r="M68" s="22" t="str">
        <f aca="false">IF(J68="","",K68*INDEX(Products!$F$6:$F$55,MATCH($B68,Products!$A$6:$A$55,0)))</f>
        <v/>
      </c>
      <c r="N68" s="22" t="str">
        <f aca="false">IF(J68="","",$C68*N(INDEX(Products!$G$6:$G$55,MATCH($B68,Products!$A$6:$A$55,0))))</f>
        <v/>
      </c>
      <c r="O68" s="22" t="str">
        <f aca="false">IF(J68="","",J68-N($G68)-L68-M68-N68-N($F68))</f>
        <v/>
      </c>
      <c r="P68" s="48" t="str">
        <f aca="false">IF(J68="","",YEAR($A68))</f>
        <v/>
      </c>
      <c r="Q68" s="48" t="str">
        <f aca="false">IF(J68="","",MONTH($A68))</f>
        <v/>
      </c>
    </row>
    <row r="69" customFormat="false" ht="15" hidden="false" customHeight="false" outlineLevel="0" collapsed="false">
      <c r="A69" s="45"/>
      <c r="B69" s="42"/>
      <c r="C69" s="46"/>
      <c r="D69" s="46"/>
      <c r="E69" s="43"/>
      <c r="F69" s="43"/>
      <c r="G69" s="43"/>
      <c r="H69" s="47" t="str">
        <f aca="false">IF(AND($A69="",$B69="",$C69="",$D69=""),"",IF(OR($A69="",$B69="",$C69=""),"Add month, product and units",IF(I69="","Product not found",IF(AND($D69&lt;&gt;"",N($D69)&gt;N($C69)),"Orders are more than units sold",""))))</f>
        <v/>
      </c>
      <c r="I69" s="22" t="str">
        <f aca="false">IF($B69="","",IF($E69&lt;&gt;"",$E69,IFERROR(INDEX(Products!$C$6:$C$55,MATCH($B69,Products!$A$6:$A$55,0)),"")))</f>
        <v/>
      </c>
      <c r="J69" s="22" t="str">
        <f aca="false">IF(OR($A69="",$B69="",$C69="",I69="",AND($D69&lt;&gt;"",N($D69)&gt;N($C69))),"",$C69*I69)</f>
        <v/>
      </c>
      <c r="K69" s="21" t="str">
        <f aca="false">IF(J69="","",IF($D69&lt;&gt;"",$D69,$C69))</f>
        <v/>
      </c>
      <c r="L69" s="22" t="str">
        <f aca="false">IF(J69="","",J69*(INDEX(Products!$D$6:$D$55,MATCH($B69,Products!$A$6:$A$55,0))+INDEX(Products!$E$6:$E$55,MATCH($B69,Products!$A$6:$A$55,0))))</f>
        <v/>
      </c>
      <c r="M69" s="22" t="str">
        <f aca="false">IF(J69="","",K69*INDEX(Products!$F$6:$F$55,MATCH($B69,Products!$A$6:$A$55,0)))</f>
        <v/>
      </c>
      <c r="N69" s="22" t="str">
        <f aca="false">IF(J69="","",$C69*N(INDEX(Products!$G$6:$G$55,MATCH($B69,Products!$A$6:$A$55,0))))</f>
        <v/>
      </c>
      <c r="O69" s="22" t="str">
        <f aca="false">IF(J69="","",J69-N($G69)-L69-M69-N69-N($F69))</f>
        <v/>
      </c>
      <c r="P69" s="48" t="str">
        <f aca="false">IF(J69="","",YEAR($A69))</f>
        <v/>
      </c>
      <c r="Q69" s="48" t="str">
        <f aca="false">IF(J69="","",MONTH($A69))</f>
        <v/>
      </c>
    </row>
    <row r="70" customFormat="false" ht="15" hidden="false" customHeight="false" outlineLevel="0" collapsed="false">
      <c r="A70" s="45"/>
      <c r="B70" s="42"/>
      <c r="C70" s="46"/>
      <c r="D70" s="46"/>
      <c r="E70" s="43"/>
      <c r="F70" s="43"/>
      <c r="G70" s="43"/>
      <c r="H70" s="47" t="str">
        <f aca="false">IF(AND($A70="",$B70="",$C70="",$D70=""),"",IF(OR($A70="",$B70="",$C70=""),"Add month, product and units",IF(I70="","Product not found",IF(AND($D70&lt;&gt;"",N($D70)&gt;N($C70)),"Orders are more than units sold",""))))</f>
        <v/>
      </c>
      <c r="I70" s="22" t="str">
        <f aca="false">IF($B70="","",IF($E70&lt;&gt;"",$E70,IFERROR(INDEX(Products!$C$6:$C$55,MATCH($B70,Products!$A$6:$A$55,0)),"")))</f>
        <v/>
      </c>
      <c r="J70" s="22" t="str">
        <f aca="false">IF(OR($A70="",$B70="",$C70="",I70="",AND($D70&lt;&gt;"",N($D70)&gt;N($C70))),"",$C70*I70)</f>
        <v/>
      </c>
      <c r="K70" s="21" t="str">
        <f aca="false">IF(J70="","",IF($D70&lt;&gt;"",$D70,$C70))</f>
        <v/>
      </c>
      <c r="L70" s="22" t="str">
        <f aca="false">IF(J70="","",J70*(INDEX(Products!$D$6:$D$55,MATCH($B70,Products!$A$6:$A$55,0))+INDEX(Products!$E$6:$E$55,MATCH($B70,Products!$A$6:$A$55,0))))</f>
        <v/>
      </c>
      <c r="M70" s="22" t="str">
        <f aca="false">IF(J70="","",K70*INDEX(Products!$F$6:$F$55,MATCH($B70,Products!$A$6:$A$55,0)))</f>
        <v/>
      </c>
      <c r="N70" s="22" t="str">
        <f aca="false">IF(J70="","",$C70*N(INDEX(Products!$G$6:$G$55,MATCH($B70,Products!$A$6:$A$55,0))))</f>
        <v/>
      </c>
      <c r="O70" s="22" t="str">
        <f aca="false">IF(J70="","",J70-N($G70)-L70-M70-N70-N($F70))</f>
        <v/>
      </c>
      <c r="P70" s="48" t="str">
        <f aca="false">IF(J70="","",YEAR($A70))</f>
        <v/>
      </c>
      <c r="Q70" s="48" t="str">
        <f aca="false">IF(J70="","",MONTH($A70))</f>
        <v/>
      </c>
    </row>
    <row r="71" customFormat="false" ht="15" hidden="false" customHeight="false" outlineLevel="0" collapsed="false">
      <c r="A71" s="45"/>
      <c r="B71" s="42"/>
      <c r="C71" s="46"/>
      <c r="D71" s="46"/>
      <c r="E71" s="43"/>
      <c r="F71" s="43"/>
      <c r="G71" s="43"/>
      <c r="H71" s="47" t="str">
        <f aca="false">IF(AND($A71="",$B71="",$C71="",$D71=""),"",IF(OR($A71="",$B71="",$C71=""),"Add month, product and units",IF(I71="","Product not found",IF(AND($D71&lt;&gt;"",N($D71)&gt;N($C71)),"Orders are more than units sold",""))))</f>
        <v/>
      </c>
      <c r="I71" s="22" t="str">
        <f aca="false">IF($B71="","",IF($E71&lt;&gt;"",$E71,IFERROR(INDEX(Products!$C$6:$C$55,MATCH($B71,Products!$A$6:$A$55,0)),"")))</f>
        <v/>
      </c>
      <c r="J71" s="22" t="str">
        <f aca="false">IF(OR($A71="",$B71="",$C71="",I71="",AND($D71&lt;&gt;"",N($D71)&gt;N($C71))),"",$C71*I71)</f>
        <v/>
      </c>
      <c r="K71" s="21" t="str">
        <f aca="false">IF(J71="","",IF($D71&lt;&gt;"",$D71,$C71))</f>
        <v/>
      </c>
      <c r="L71" s="22" t="str">
        <f aca="false">IF(J71="","",J71*(INDEX(Products!$D$6:$D$55,MATCH($B71,Products!$A$6:$A$55,0))+INDEX(Products!$E$6:$E$55,MATCH($B71,Products!$A$6:$A$55,0))))</f>
        <v/>
      </c>
      <c r="M71" s="22" t="str">
        <f aca="false">IF(J71="","",K71*INDEX(Products!$F$6:$F$55,MATCH($B71,Products!$A$6:$A$55,0)))</f>
        <v/>
      </c>
      <c r="N71" s="22" t="str">
        <f aca="false">IF(J71="","",$C71*N(INDEX(Products!$G$6:$G$55,MATCH($B71,Products!$A$6:$A$55,0))))</f>
        <v/>
      </c>
      <c r="O71" s="22" t="str">
        <f aca="false">IF(J71="","",J71-N($G71)-L71-M71-N71-N($F71))</f>
        <v/>
      </c>
      <c r="P71" s="48" t="str">
        <f aca="false">IF(J71="","",YEAR($A71))</f>
        <v/>
      </c>
      <c r="Q71" s="48" t="str">
        <f aca="false">IF(J71="","",MONTH($A71))</f>
        <v/>
      </c>
    </row>
    <row r="72" customFormat="false" ht="15" hidden="false" customHeight="false" outlineLevel="0" collapsed="false">
      <c r="A72" s="45"/>
      <c r="B72" s="42"/>
      <c r="C72" s="46"/>
      <c r="D72" s="46"/>
      <c r="E72" s="43"/>
      <c r="F72" s="43"/>
      <c r="G72" s="43"/>
      <c r="H72" s="47" t="str">
        <f aca="false">IF(AND($A72="",$B72="",$C72="",$D72=""),"",IF(OR($A72="",$B72="",$C72=""),"Add month, product and units",IF(I72="","Product not found",IF(AND($D72&lt;&gt;"",N($D72)&gt;N($C72)),"Orders are more than units sold",""))))</f>
        <v/>
      </c>
      <c r="I72" s="22" t="str">
        <f aca="false">IF($B72="","",IF($E72&lt;&gt;"",$E72,IFERROR(INDEX(Products!$C$6:$C$55,MATCH($B72,Products!$A$6:$A$55,0)),"")))</f>
        <v/>
      </c>
      <c r="J72" s="22" t="str">
        <f aca="false">IF(OR($A72="",$B72="",$C72="",I72="",AND($D72&lt;&gt;"",N($D72)&gt;N($C72))),"",$C72*I72)</f>
        <v/>
      </c>
      <c r="K72" s="21" t="str">
        <f aca="false">IF(J72="","",IF($D72&lt;&gt;"",$D72,$C72))</f>
        <v/>
      </c>
      <c r="L72" s="22" t="str">
        <f aca="false">IF(J72="","",J72*(INDEX(Products!$D$6:$D$55,MATCH($B72,Products!$A$6:$A$55,0))+INDEX(Products!$E$6:$E$55,MATCH($B72,Products!$A$6:$A$55,0))))</f>
        <v/>
      </c>
      <c r="M72" s="22" t="str">
        <f aca="false">IF(J72="","",K72*INDEX(Products!$F$6:$F$55,MATCH($B72,Products!$A$6:$A$55,0)))</f>
        <v/>
      </c>
      <c r="N72" s="22" t="str">
        <f aca="false">IF(J72="","",$C72*N(INDEX(Products!$G$6:$G$55,MATCH($B72,Products!$A$6:$A$55,0))))</f>
        <v/>
      </c>
      <c r="O72" s="22" t="str">
        <f aca="false">IF(J72="","",J72-N($G72)-L72-M72-N72-N($F72))</f>
        <v/>
      </c>
      <c r="P72" s="48" t="str">
        <f aca="false">IF(J72="","",YEAR($A72))</f>
        <v/>
      </c>
      <c r="Q72" s="48" t="str">
        <f aca="false">IF(J72="","",MONTH($A72))</f>
        <v/>
      </c>
    </row>
    <row r="73" customFormat="false" ht="15" hidden="false" customHeight="false" outlineLevel="0" collapsed="false">
      <c r="A73" s="45"/>
      <c r="B73" s="42"/>
      <c r="C73" s="46"/>
      <c r="D73" s="46"/>
      <c r="E73" s="43"/>
      <c r="F73" s="43"/>
      <c r="G73" s="43"/>
      <c r="H73" s="47" t="str">
        <f aca="false">IF(AND($A73="",$B73="",$C73="",$D73=""),"",IF(OR($A73="",$B73="",$C73=""),"Add month, product and units",IF(I73="","Product not found",IF(AND($D73&lt;&gt;"",N($D73)&gt;N($C73)),"Orders are more than units sold",""))))</f>
        <v/>
      </c>
      <c r="I73" s="22" t="str">
        <f aca="false">IF($B73="","",IF($E73&lt;&gt;"",$E73,IFERROR(INDEX(Products!$C$6:$C$55,MATCH($B73,Products!$A$6:$A$55,0)),"")))</f>
        <v/>
      </c>
      <c r="J73" s="22" t="str">
        <f aca="false">IF(OR($A73="",$B73="",$C73="",I73="",AND($D73&lt;&gt;"",N($D73)&gt;N($C73))),"",$C73*I73)</f>
        <v/>
      </c>
      <c r="K73" s="21" t="str">
        <f aca="false">IF(J73="","",IF($D73&lt;&gt;"",$D73,$C73))</f>
        <v/>
      </c>
      <c r="L73" s="22" t="str">
        <f aca="false">IF(J73="","",J73*(INDEX(Products!$D$6:$D$55,MATCH($B73,Products!$A$6:$A$55,0))+INDEX(Products!$E$6:$E$55,MATCH($B73,Products!$A$6:$A$55,0))))</f>
        <v/>
      </c>
      <c r="M73" s="22" t="str">
        <f aca="false">IF(J73="","",K73*INDEX(Products!$F$6:$F$55,MATCH($B73,Products!$A$6:$A$55,0)))</f>
        <v/>
      </c>
      <c r="N73" s="22" t="str">
        <f aca="false">IF(J73="","",$C73*N(INDEX(Products!$G$6:$G$55,MATCH($B73,Products!$A$6:$A$55,0))))</f>
        <v/>
      </c>
      <c r="O73" s="22" t="str">
        <f aca="false">IF(J73="","",J73-N($G73)-L73-M73-N73-N($F73))</f>
        <v/>
      </c>
      <c r="P73" s="48" t="str">
        <f aca="false">IF(J73="","",YEAR($A73))</f>
        <v/>
      </c>
      <c r="Q73" s="48" t="str">
        <f aca="false">IF(J73="","",MONTH($A73))</f>
        <v/>
      </c>
    </row>
    <row r="74" customFormat="false" ht="15" hidden="false" customHeight="false" outlineLevel="0" collapsed="false">
      <c r="A74" s="45"/>
      <c r="B74" s="42"/>
      <c r="C74" s="46"/>
      <c r="D74" s="46"/>
      <c r="E74" s="43"/>
      <c r="F74" s="43"/>
      <c r="G74" s="43"/>
      <c r="H74" s="47" t="str">
        <f aca="false">IF(AND($A74="",$B74="",$C74="",$D74=""),"",IF(OR($A74="",$B74="",$C74=""),"Add month, product and units",IF(I74="","Product not found",IF(AND($D74&lt;&gt;"",N($D74)&gt;N($C74)),"Orders are more than units sold",""))))</f>
        <v/>
      </c>
      <c r="I74" s="22" t="str">
        <f aca="false">IF($B74="","",IF($E74&lt;&gt;"",$E74,IFERROR(INDEX(Products!$C$6:$C$55,MATCH($B74,Products!$A$6:$A$55,0)),"")))</f>
        <v/>
      </c>
      <c r="J74" s="22" t="str">
        <f aca="false">IF(OR($A74="",$B74="",$C74="",I74="",AND($D74&lt;&gt;"",N($D74)&gt;N($C74))),"",$C74*I74)</f>
        <v/>
      </c>
      <c r="K74" s="21" t="str">
        <f aca="false">IF(J74="","",IF($D74&lt;&gt;"",$D74,$C74))</f>
        <v/>
      </c>
      <c r="L74" s="22" t="str">
        <f aca="false">IF(J74="","",J74*(INDEX(Products!$D$6:$D$55,MATCH($B74,Products!$A$6:$A$55,0))+INDEX(Products!$E$6:$E$55,MATCH($B74,Products!$A$6:$A$55,0))))</f>
        <v/>
      </c>
      <c r="M74" s="22" t="str">
        <f aca="false">IF(J74="","",K74*INDEX(Products!$F$6:$F$55,MATCH($B74,Products!$A$6:$A$55,0)))</f>
        <v/>
      </c>
      <c r="N74" s="22" t="str">
        <f aca="false">IF(J74="","",$C74*N(INDEX(Products!$G$6:$G$55,MATCH($B74,Products!$A$6:$A$55,0))))</f>
        <v/>
      </c>
      <c r="O74" s="22" t="str">
        <f aca="false">IF(J74="","",J74-N($G74)-L74-M74-N74-N($F74))</f>
        <v/>
      </c>
      <c r="P74" s="48" t="str">
        <f aca="false">IF(J74="","",YEAR($A74))</f>
        <v/>
      </c>
      <c r="Q74" s="48" t="str">
        <f aca="false">IF(J74="","",MONTH($A74))</f>
        <v/>
      </c>
    </row>
    <row r="75" customFormat="false" ht="15" hidden="false" customHeight="false" outlineLevel="0" collapsed="false">
      <c r="A75" s="45"/>
      <c r="B75" s="42"/>
      <c r="C75" s="46"/>
      <c r="D75" s="46"/>
      <c r="E75" s="43"/>
      <c r="F75" s="43"/>
      <c r="G75" s="43"/>
      <c r="H75" s="47" t="str">
        <f aca="false">IF(AND($A75="",$B75="",$C75="",$D75=""),"",IF(OR($A75="",$B75="",$C75=""),"Add month, product and units",IF(I75="","Product not found",IF(AND($D75&lt;&gt;"",N($D75)&gt;N($C75)),"Orders are more than units sold",""))))</f>
        <v/>
      </c>
      <c r="I75" s="22" t="str">
        <f aca="false">IF($B75="","",IF($E75&lt;&gt;"",$E75,IFERROR(INDEX(Products!$C$6:$C$55,MATCH($B75,Products!$A$6:$A$55,0)),"")))</f>
        <v/>
      </c>
      <c r="J75" s="22" t="str">
        <f aca="false">IF(OR($A75="",$B75="",$C75="",I75="",AND($D75&lt;&gt;"",N($D75)&gt;N($C75))),"",$C75*I75)</f>
        <v/>
      </c>
      <c r="K75" s="21" t="str">
        <f aca="false">IF(J75="","",IF($D75&lt;&gt;"",$D75,$C75))</f>
        <v/>
      </c>
      <c r="L75" s="22" t="str">
        <f aca="false">IF(J75="","",J75*(INDEX(Products!$D$6:$D$55,MATCH($B75,Products!$A$6:$A$55,0))+INDEX(Products!$E$6:$E$55,MATCH($B75,Products!$A$6:$A$55,0))))</f>
        <v/>
      </c>
      <c r="M75" s="22" t="str">
        <f aca="false">IF(J75="","",K75*INDEX(Products!$F$6:$F$55,MATCH($B75,Products!$A$6:$A$55,0)))</f>
        <v/>
      </c>
      <c r="N75" s="22" t="str">
        <f aca="false">IF(J75="","",$C75*N(INDEX(Products!$G$6:$G$55,MATCH($B75,Products!$A$6:$A$55,0))))</f>
        <v/>
      </c>
      <c r="O75" s="22" t="str">
        <f aca="false">IF(J75="","",J75-N($G75)-L75-M75-N75-N($F75))</f>
        <v/>
      </c>
      <c r="P75" s="48" t="str">
        <f aca="false">IF(J75="","",YEAR($A75))</f>
        <v/>
      </c>
      <c r="Q75" s="48" t="str">
        <f aca="false">IF(J75="","",MONTH($A75))</f>
        <v/>
      </c>
    </row>
    <row r="76" customFormat="false" ht="15" hidden="false" customHeight="false" outlineLevel="0" collapsed="false">
      <c r="A76" s="45"/>
      <c r="B76" s="42"/>
      <c r="C76" s="46"/>
      <c r="D76" s="46"/>
      <c r="E76" s="43"/>
      <c r="F76" s="43"/>
      <c r="G76" s="43"/>
      <c r="H76" s="47" t="str">
        <f aca="false">IF(AND($A76="",$B76="",$C76="",$D76=""),"",IF(OR($A76="",$B76="",$C76=""),"Add month, product and units",IF(I76="","Product not found",IF(AND($D76&lt;&gt;"",N($D76)&gt;N($C76)),"Orders are more than units sold",""))))</f>
        <v/>
      </c>
      <c r="I76" s="22" t="str">
        <f aca="false">IF($B76="","",IF($E76&lt;&gt;"",$E76,IFERROR(INDEX(Products!$C$6:$C$55,MATCH($B76,Products!$A$6:$A$55,0)),"")))</f>
        <v/>
      </c>
      <c r="J76" s="22" t="str">
        <f aca="false">IF(OR($A76="",$B76="",$C76="",I76="",AND($D76&lt;&gt;"",N($D76)&gt;N($C76))),"",$C76*I76)</f>
        <v/>
      </c>
      <c r="K76" s="21" t="str">
        <f aca="false">IF(J76="","",IF($D76&lt;&gt;"",$D76,$C76))</f>
        <v/>
      </c>
      <c r="L76" s="22" t="str">
        <f aca="false">IF(J76="","",J76*(INDEX(Products!$D$6:$D$55,MATCH($B76,Products!$A$6:$A$55,0))+INDEX(Products!$E$6:$E$55,MATCH($B76,Products!$A$6:$A$55,0))))</f>
        <v/>
      </c>
      <c r="M76" s="22" t="str">
        <f aca="false">IF(J76="","",K76*INDEX(Products!$F$6:$F$55,MATCH($B76,Products!$A$6:$A$55,0)))</f>
        <v/>
      </c>
      <c r="N76" s="22" t="str">
        <f aca="false">IF(J76="","",$C76*N(INDEX(Products!$G$6:$G$55,MATCH($B76,Products!$A$6:$A$55,0))))</f>
        <v/>
      </c>
      <c r="O76" s="22" t="str">
        <f aca="false">IF(J76="","",J76-N($G76)-L76-M76-N76-N($F76))</f>
        <v/>
      </c>
      <c r="P76" s="48" t="str">
        <f aca="false">IF(J76="","",YEAR($A76))</f>
        <v/>
      </c>
      <c r="Q76" s="48" t="str">
        <f aca="false">IF(J76="","",MONTH($A76))</f>
        <v/>
      </c>
    </row>
    <row r="77" customFormat="false" ht="15" hidden="false" customHeight="false" outlineLevel="0" collapsed="false">
      <c r="A77" s="45"/>
      <c r="B77" s="42"/>
      <c r="C77" s="46"/>
      <c r="D77" s="46"/>
      <c r="E77" s="43"/>
      <c r="F77" s="43"/>
      <c r="G77" s="43"/>
      <c r="H77" s="47" t="str">
        <f aca="false">IF(AND($A77="",$B77="",$C77="",$D77=""),"",IF(OR($A77="",$B77="",$C77=""),"Add month, product and units",IF(I77="","Product not found",IF(AND($D77&lt;&gt;"",N($D77)&gt;N($C77)),"Orders are more than units sold",""))))</f>
        <v/>
      </c>
      <c r="I77" s="22" t="str">
        <f aca="false">IF($B77="","",IF($E77&lt;&gt;"",$E77,IFERROR(INDEX(Products!$C$6:$C$55,MATCH($B77,Products!$A$6:$A$55,0)),"")))</f>
        <v/>
      </c>
      <c r="J77" s="22" t="str">
        <f aca="false">IF(OR($A77="",$B77="",$C77="",I77="",AND($D77&lt;&gt;"",N($D77)&gt;N($C77))),"",$C77*I77)</f>
        <v/>
      </c>
      <c r="K77" s="21" t="str">
        <f aca="false">IF(J77="","",IF($D77&lt;&gt;"",$D77,$C77))</f>
        <v/>
      </c>
      <c r="L77" s="22" t="str">
        <f aca="false">IF(J77="","",J77*(INDEX(Products!$D$6:$D$55,MATCH($B77,Products!$A$6:$A$55,0))+INDEX(Products!$E$6:$E$55,MATCH($B77,Products!$A$6:$A$55,0))))</f>
        <v/>
      </c>
      <c r="M77" s="22" t="str">
        <f aca="false">IF(J77="","",K77*INDEX(Products!$F$6:$F$55,MATCH($B77,Products!$A$6:$A$55,0)))</f>
        <v/>
      </c>
      <c r="N77" s="22" t="str">
        <f aca="false">IF(J77="","",$C77*N(INDEX(Products!$G$6:$G$55,MATCH($B77,Products!$A$6:$A$55,0))))</f>
        <v/>
      </c>
      <c r="O77" s="22" t="str">
        <f aca="false">IF(J77="","",J77-N($G77)-L77-M77-N77-N($F77))</f>
        <v/>
      </c>
      <c r="P77" s="48" t="str">
        <f aca="false">IF(J77="","",YEAR($A77))</f>
        <v/>
      </c>
      <c r="Q77" s="48" t="str">
        <f aca="false">IF(J77="","",MONTH($A77))</f>
        <v/>
      </c>
    </row>
    <row r="78" customFormat="false" ht="15" hidden="false" customHeight="false" outlineLevel="0" collapsed="false">
      <c r="A78" s="45"/>
      <c r="B78" s="42"/>
      <c r="C78" s="46"/>
      <c r="D78" s="46"/>
      <c r="E78" s="43"/>
      <c r="F78" s="43"/>
      <c r="G78" s="43"/>
      <c r="H78" s="47" t="str">
        <f aca="false">IF(AND($A78="",$B78="",$C78="",$D78=""),"",IF(OR($A78="",$B78="",$C78=""),"Add month, product and units",IF(I78="","Product not found",IF(AND($D78&lt;&gt;"",N($D78)&gt;N($C78)),"Orders are more than units sold",""))))</f>
        <v/>
      </c>
      <c r="I78" s="22" t="str">
        <f aca="false">IF($B78="","",IF($E78&lt;&gt;"",$E78,IFERROR(INDEX(Products!$C$6:$C$55,MATCH($B78,Products!$A$6:$A$55,0)),"")))</f>
        <v/>
      </c>
      <c r="J78" s="22" t="str">
        <f aca="false">IF(OR($A78="",$B78="",$C78="",I78="",AND($D78&lt;&gt;"",N($D78)&gt;N($C78))),"",$C78*I78)</f>
        <v/>
      </c>
      <c r="K78" s="21" t="str">
        <f aca="false">IF(J78="","",IF($D78&lt;&gt;"",$D78,$C78))</f>
        <v/>
      </c>
      <c r="L78" s="22" t="str">
        <f aca="false">IF(J78="","",J78*(INDEX(Products!$D$6:$D$55,MATCH($B78,Products!$A$6:$A$55,0))+INDEX(Products!$E$6:$E$55,MATCH($B78,Products!$A$6:$A$55,0))))</f>
        <v/>
      </c>
      <c r="M78" s="22" t="str">
        <f aca="false">IF(J78="","",K78*INDEX(Products!$F$6:$F$55,MATCH($B78,Products!$A$6:$A$55,0)))</f>
        <v/>
      </c>
      <c r="N78" s="22" t="str">
        <f aca="false">IF(J78="","",$C78*N(INDEX(Products!$G$6:$G$55,MATCH($B78,Products!$A$6:$A$55,0))))</f>
        <v/>
      </c>
      <c r="O78" s="22" t="str">
        <f aca="false">IF(J78="","",J78-N($G78)-L78-M78-N78-N($F78))</f>
        <v/>
      </c>
      <c r="P78" s="48" t="str">
        <f aca="false">IF(J78="","",YEAR($A78))</f>
        <v/>
      </c>
      <c r="Q78" s="48" t="str">
        <f aca="false">IF(J78="","",MONTH($A78))</f>
        <v/>
      </c>
    </row>
    <row r="79" customFormat="false" ht="15" hidden="false" customHeight="false" outlineLevel="0" collapsed="false">
      <c r="A79" s="45"/>
      <c r="B79" s="42"/>
      <c r="C79" s="46"/>
      <c r="D79" s="46"/>
      <c r="E79" s="43"/>
      <c r="F79" s="43"/>
      <c r="G79" s="43"/>
      <c r="H79" s="47" t="str">
        <f aca="false">IF(AND($A79="",$B79="",$C79="",$D79=""),"",IF(OR($A79="",$B79="",$C79=""),"Add month, product and units",IF(I79="","Product not found",IF(AND($D79&lt;&gt;"",N($D79)&gt;N($C79)),"Orders are more than units sold",""))))</f>
        <v/>
      </c>
      <c r="I79" s="22" t="str">
        <f aca="false">IF($B79="","",IF($E79&lt;&gt;"",$E79,IFERROR(INDEX(Products!$C$6:$C$55,MATCH($B79,Products!$A$6:$A$55,0)),"")))</f>
        <v/>
      </c>
      <c r="J79" s="22" t="str">
        <f aca="false">IF(OR($A79="",$B79="",$C79="",I79="",AND($D79&lt;&gt;"",N($D79)&gt;N($C79))),"",$C79*I79)</f>
        <v/>
      </c>
      <c r="K79" s="21" t="str">
        <f aca="false">IF(J79="","",IF($D79&lt;&gt;"",$D79,$C79))</f>
        <v/>
      </c>
      <c r="L79" s="22" t="str">
        <f aca="false">IF(J79="","",J79*(INDEX(Products!$D$6:$D$55,MATCH($B79,Products!$A$6:$A$55,0))+INDEX(Products!$E$6:$E$55,MATCH($B79,Products!$A$6:$A$55,0))))</f>
        <v/>
      </c>
      <c r="M79" s="22" t="str">
        <f aca="false">IF(J79="","",K79*INDEX(Products!$F$6:$F$55,MATCH($B79,Products!$A$6:$A$55,0)))</f>
        <v/>
      </c>
      <c r="N79" s="22" t="str">
        <f aca="false">IF(J79="","",$C79*N(INDEX(Products!$G$6:$G$55,MATCH($B79,Products!$A$6:$A$55,0))))</f>
        <v/>
      </c>
      <c r="O79" s="22" t="str">
        <f aca="false">IF(J79="","",J79-N($G79)-L79-M79-N79-N($F79))</f>
        <v/>
      </c>
      <c r="P79" s="48" t="str">
        <f aca="false">IF(J79="","",YEAR($A79))</f>
        <v/>
      </c>
      <c r="Q79" s="48" t="str">
        <f aca="false">IF(J79="","",MONTH($A79))</f>
        <v/>
      </c>
    </row>
    <row r="80" customFormat="false" ht="15" hidden="false" customHeight="false" outlineLevel="0" collapsed="false">
      <c r="A80" s="45"/>
      <c r="B80" s="42"/>
      <c r="C80" s="46"/>
      <c r="D80" s="46"/>
      <c r="E80" s="43"/>
      <c r="F80" s="43"/>
      <c r="G80" s="43"/>
      <c r="H80" s="47" t="str">
        <f aca="false">IF(AND($A80="",$B80="",$C80="",$D80=""),"",IF(OR($A80="",$B80="",$C80=""),"Add month, product and units",IF(I80="","Product not found",IF(AND($D80&lt;&gt;"",N($D80)&gt;N($C80)),"Orders are more than units sold",""))))</f>
        <v/>
      </c>
      <c r="I80" s="22" t="str">
        <f aca="false">IF($B80="","",IF($E80&lt;&gt;"",$E80,IFERROR(INDEX(Products!$C$6:$C$55,MATCH($B80,Products!$A$6:$A$55,0)),"")))</f>
        <v/>
      </c>
      <c r="J80" s="22" t="str">
        <f aca="false">IF(OR($A80="",$B80="",$C80="",I80="",AND($D80&lt;&gt;"",N($D80)&gt;N($C80))),"",$C80*I80)</f>
        <v/>
      </c>
      <c r="K80" s="21" t="str">
        <f aca="false">IF(J80="","",IF($D80&lt;&gt;"",$D80,$C80))</f>
        <v/>
      </c>
      <c r="L80" s="22" t="str">
        <f aca="false">IF(J80="","",J80*(INDEX(Products!$D$6:$D$55,MATCH($B80,Products!$A$6:$A$55,0))+INDEX(Products!$E$6:$E$55,MATCH($B80,Products!$A$6:$A$55,0))))</f>
        <v/>
      </c>
      <c r="M80" s="22" t="str">
        <f aca="false">IF(J80="","",K80*INDEX(Products!$F$6:$F$55,MATCH($B80,Products!$A$6:$A$55,0)))</f>
        <v/>
      </c>
      <c r="N80" s="22" t="str">
        <f aca="false">IF(J80="","",$C80*N(INDEX(Products!$G$6:$G$55,MATCH($B80,Products!$A$6:$A$55,0))))</f>
        <v/>
      </c>
      <c r="O80" s="22" t="str">
        <f aca="false">IF(J80="","",J80-N($G80)-L80-M80-N80-N($F80))</f>
        <v/>
      </c>
      <c r="P80" s="48" t="str">
        <f aca="false">IF(J80="","",YEAR($A80))</f>
        <v/>
      </c>
      <c r="Q80" s="48" t="str">
        <f aca="false">IF(J80="","",MONTH($A80))</f>
        <v/>
      </c>
    </row>
    <row r="81" customFormat="false" ht="15" hidden="false" customHeight="false" outlineLevel="0" collapsed="false">
      <c r="A81" s="45"/>
      <c r="B81" s="42"/>
      <c r="C81" s="46"/>
      <c r="D81" s="46"/>
      <c r="E81" s="43"/>
      <c r="F81" s="43"/>
      <c r="G81" s="43"/>
      <c r="H81" s="47" t="str">
        <f aca="false">IF(AND($A81="",$B81="",$C81="",$D81=""),"",IF(OR($A81="",$B81="",$C81=""),"Add month, product and units",IF(I81="","Product not found",IF(AND($D81&lt;&gt;"",N($D81)&gt;N($C81)),"Orders are more than units sold",""))))</f>
        <v/>
      </c>
      <c r="I81" s="22" t="str">
        <f aca="false">IF($B81="","",IF($E81&lt;&gt;"",$E81,IFERROR(INDEX(Products!$C$6:$C$55,MATCH($B81,Products!$A$6:$A$55,0)),"")))</f>
        <v/>
      </c>
      <c r="J81" s="22" t="str">
        <f aca="false">IF(OR($A81="",$B81="",$C81="",I81="",AND($D81&lt;&gt;"",N($D81)&gt;N($C81))),"",$C81*I81)</f>
        <v/>
      </c>
      <c r="K81" s="21" t="str">
        <f aca="false">IF(J81="","",IF($D81&lt;&gt;"",$D81,$C81))</f>
        <v/>
      </c>
      <c r="L81" s="22" t="str">
        <f aca="false">IF(J81="","",J81*(INDEX(Products!$D$6:$D$55,MATCH($B81,Products!$A$6:$A$55,0))+INDEX(Products!$E$6:$E$55,MATCH($B81,Products!$A$6:$A$55,0))))</f>
        <v/>
      </c>
      <c r="M81" s="22" t="str">
        <f aca="false">IF(J81="","",K81*INDEX(Products!$F$6:$F$55,MATCH($B81,Products!$A$6:$A$55,0)))</f>
        <v/>
      </c>
      <c r="N81" s="22" t="str">
        <f aca="false">IF(J81="","",$C81*N(INDEX(Products!$G$6:$G$55,MATCH($B81,Products!$A$6:$A$55,0))))</f>
        <v/>
      </c>
      <c r="O81" s="22" t="str">
        <f aca="false">IF(J81="","",J81-N($G81)-L81-M81-N81-N($F81))</f>
        <v/>
      </c>
      <c r="P81" s="48" t="str">
        <f aca="false">IF(J81="","",YEAR($A81))</f>
        <v/>
      </c>
      <c r="Q81" s="48" t="str">
        <f aca="false">IF(J81="","",MONTH($A81))</f>
        <v/>
      </c>
    </row>
    <row r="82" customFormat="false" ht="15" hidden="false" customHeight="false" outlineLevel="0" collapsed="false">
      <c r="A82" s="45"/>
      <c r="B82" s="42"/>
      <c r="C82" s="46"/>
      <c r="D82" s="46"/>
      <c r="E82" s="43"/>
      <c r="F82" s="43"/>
      <c r="G82" s="43"/>
      <c r="H82" s="47" t="str">
        <f aca="false">IF(AND($A82="",$B82="",$C82="",$D82=""),"",IF(OR($A82="",$B82="",$C82=""),"Add month, product and units",IF(I82="","Product not found",IF(AND($D82&lt;&gt;"",N($D82)&gt;N($C82)),"Orders are more than units sold",""))))</f>
        <v/>
      </c>
      <c r="I82" s="22" t="str">
        <f aca="false">IF($B82="","",IF($E82&lt;&gt;"",$E82,IFERROR(INDEX(Products!$C$6:$C$55,MATCH($B82,Products!$A$6:$A$55,0)),"")))</f>
        <v/>
      </c>
      <c r="J82" s="22" t="str">
        <f aca="false">IF(OR($A82="",$B82="",$C82="",I82="",AND($D82&lt;&gt;"",N($D82)&gt;N($C82))),"",$C82*I82)</f>
        <v/>
      </c>
      <c r="K82" s="21" t="str">
        <f aca="false">IF(J82="","",IF($D82&lt;&gt;"",$D82,$C82))</f>
        <v/>
      </c>
      <c r="L82" s="22" t="str">
        <f aca="false">IF(J82="","",J82*(INDEX(Products!$D$6:$D$55,MATCH($B82,Products!$A$6:$A$55,0))+INDEX(Products!$E$6:$E$55,MATCH($B82,Products!$A$6:$A$55,0))))</f>
        <v/>
      </c>
      <c r="M82" s="22" t="str">
        <f aca="false">IF(J82="","",K82*INDEX(Products!$F$6:$F$55,MATCH($B82,Products!$A$6:$A$55,0)))</f>
        <v/>
      </c>
      <c r="N82" s="22" t="str">
        <f aca="false">IF(J82="","",$C82*N(INDEX(Products!$G$6:$G$55,MATCH($B82,Products!$A$6:$A$55,0))))</f>
        <v/>
      </c>
      <c r="O82" s="22" t="str">
        <f aca="false">IF(J82="","",J82-N($G82)-L82-M82-N82-N($F82))</f>
        <v/>
      </c>
      <c r="P82" s="48" t="str">
        <f aca="false">IF(J82="","",YEAR($A82))</f>
        <v/>
      </c>
      <c r="Q82" s="48" t="str">
        <f aca="false">IF(J82="","",MONTH($A82))</f>
        <v/>
      </c>
    </row>
    <row r="83" customFormat="false" ht="15" hidden="false" customHeight="false" outlineLevel="0" collapsed="false">
      <c r="A83" s="45"/>
      <c r="B83" s="42"/>
      <c r="C83" s="46"/>
      <c r="D83" s="46"/>
      <c r="E83" s="43"/>
      <c r="F83" s="43"/>
      <c r="G83" s="43"/>
      <c r="H83" s="47" t="str">
        <f aca="false">IF(AND($A83="",$B83="",$C83="",$D83=""),"",IF(OR($A83="",$B83="",$C83=""),"Add month, product and units",IF(I83="","Product not found",IF(AND($D83&lt;&gt;"",N($D83)&gt;N($C83)),"Orders are more than units sold",""))))</f>
        <v/>
      </c>
      <c r="I83" s="22" t="str">
        <f aca="false">IF($B83="","",IF($E83&lt;&gt;"",$E83,IFERROR(INDEX(Products!$C$6:$C$55,MATCH($B83,Products!$A$6:$A$55,0)),"")))</f>
        <v/>
      </c>
      <c r="J83" s="22" t="str">
        <f aca="false">IF(OR($A83="",$B83="",$C83="",I83="",AND($D83&lt;&gt;"",N($D83)&gt;N($C83))),"",$C83*I83)</f>
        <v/>
      </c>
      <c r="K83" s="21" t="str">
        <f aca="false">IF(J83="","",IF($D83&lt;&gt;"",$D83,$C83))</f>
        <v/>
      </c>
      <c r="L83" s="22" t="str">
        <f aca="false">IF(J83="","",J83*(INDEX(Products!$D$6:$D$55,MATCH($B83,Products!$A$6:$A$55,0))+INDEX(Products!$E$6:$E$55,MATCH($B83,Products!$A$6:$A$55,0))))</f>
        <v/>
      </c>
      <c r="M83" s="22" t="str">
        <f aca="false">IF(J83="","",K83*INDEX(Products!$F$6:$F$55,MATCH($B83,Products!$A$6:$A$55,0)))</f>
        <v/>
      </c>
      <c r="N83" s="22" t="str">
        <f aca="false">IF(J83="","",$C83*N(INDEX(Products!$G$6:$G$55,MATCH($B83,Products!$A$6:$A$55,0))))</f>
        <v/>
      </c>
      <c r="O83" s="22" t="str">
        <f aca="false">IF(J83="","",J83-N($G83)-L83-M83-N83-N($F83))</f>
        <v/>
      </c>
      <c r="P83" s="48" t="str">
        <f aca="false">IF(J83="","",YEAR($A83))</f>
        <v/>
      </c>
      <c r="Q83" s="48" t="str">
        <f aca="false">IF(J83="","",MONTH($A83))</f>
        <v/>
      </c>
    </row>
    <row r="84" customFormat="false" ht="15" hidden="false" customHeight="false" outlineLevel="0" collapsed="false">
      <c r="A84" s="45"/>
      <c r="B84" s="42"/>
      <c r="C84" s="46"/>
      <c r="D84" s="46"/>
      <c r="E84" s="43"/>
      <c r="F84" s="43"/>
      <c r="G84" s="43"/>
      <c r="H84" s="47" t="str">
        <f aca="false">IF(AND($A84="",$B84="",$C84="",$D84=""),"",IF(OR($A84="",$B84="",$C84=""),"Add month, product and units",IF(I84="","Product not found",IF(AND($D84&lt;&gt;"",N($D84)&gt;N($C84)),"Orders are more than units sold",""))))</f>
        <v/>
      </c>
      <c r="I84" s="22" t="str">
        <f aca="false">IF($B84="","",IF($E84&lt;&gt;"",$E84,IFERROR(INDEX(Products!$C$6:$C$55,MATCH($B84,Products!$A$6:$A$55,0)),"")))</f>
        <v/>
      </c>
      <c r="J84" s="22" t="str">
        <f aca="false">IF(OR($A84="",$B84="",$C84="",I84="",AND($D84&lt;&gt;"",N($D84)&gt;N($C84))),"",$C84*I84)</f>
        <v/>
      </c>
      <c r="K84" s="21" t="str">
        <f aca="false">IF(J84="","",IF($D84&lt;&gt;"",$D84,$C84))</f>
        <v/>
      </c>
      <c r="L84" s="22" t="str">
        <f aca="false">IF(J84="","",J84*(INDEX(Products!$D$6:$D$55,MATCH($B84,Products!$A$6:$A$55,0))+INDEX(Products!$E$6:$E$55,MATCH($B84,Products!$A$6:$A$55,0))))</f>
        <v/>
      </c>
      <c r="M84" s="22" t="str">
        <f aca="false">IF(J84="","",K84*INDEX(Products!$F$6:$F$55,MATCH($B84,Products!$A$6:$A$55,0)))</f>
        <v/>
      </c>
      <c r="N84" s="22" t="str">
        <f aca="false">IF(J84="","",$C84*N(INDEX(Products!$G$6:$G$55,MATCH($B84,Products!$A$6:$A$55,0))))</f>
        <v/>
      </c>
      <c r="O84" s="22" t="str">
        <f aca="false">IF(J84="","",J84-N($G84)-L84-M84-N84-N($F84))</f>
        <v/>
      </c>
      <c r="P84" s="48" t="str">
        <f aca="false">IF(J84="","",YEAR($A84))</f>
        <v/>
      </c>
      <c r="Q84" s="48" t="str">
        <f aca="false">IF(J84="","",MONTH($A84))</f>
        <v/>
      </c>
    </row>
    <row r="85" customFormat="false" ht="15" hidden="false" customHeight="false" outlineLevel="0" collapsed="false">
      <c r="A85" s="45"/>
      <c r="B85" s="42"/>
      <c r="C85" s="46"/>
      <c r="D85" s="46"/>
      <c r="E85" s="43"/>
      <c r="F85" s="43"/>
      <c r="G85" s="43"/>
      <c r="H85" s="47" t="str">
        <f aca="false">IF(AND($A85="",$B85="",$C85="",$D85=""),"",IF(OR($A85="",$B85="",$C85=""),"Add month, product and units",IF(I85="","Product not found",IF(AND($D85&lt;&gt;"",N($D85)&gt;N($C85)),"Orders are more than units sold",""))))</f>
        <v/>
      </c>
      <c r="I85" s="22" t="str">
        <f aca="false">IF($B85="","",IF($E85&lt;&gt;"",$E85,IFERROR(INDEX(Products!$C$6:$C$55,MATCH($B85,Products!$A$6:$A$55,0)),"")))</f>
        <v/>
      </c>
      <c r="J85" s="22" t="str">
        <f aca="false">IF(OR($A85="",$B85="",$C85="",I85="",AND($D85&lt;&gt;"",N($D85)&gt;N($C85))),"",$C85*I85)</f>
        <v/>
      </c>
      <c r="K85" s="21" t="str">
        <f aca="false">IF(J85="","",IF($D85&lt;&gt;"",$D85,$C85))</f>
        <v/>
      </c>
      <c r="L85" s="22" t="str">
        <f aca="false">IF(J85="","",J85*(INDEX(Products!$D$6:$D$55,MATCH($B85,Products!$A$6:$A$55,0))+INDEX(Products!$E$6:$E$55,MATCH($B85,Products!$A$6:$A$55,0))))</f>
        <v/>
      </c>
      <c r="M85" s="22" t="str">
        <f aca="false">IF(J85="","",K85*INDEX(Products!$F$6:$F$55,MATCH($B85,Products!$A$6:$A$55,0)))</f>
        <v/>
      </c>
      <c r="N85" s="22" t="str">
        <f aca="false">IF(J85="","",$C85*N(INDEX(Products!$G$6:$G$55,MATCH($B85,Products!$A$6:$A$55,0))))</f>
        <v/>
      </c>
      <c r="O85" s="22" t="str">
        <f aca="false">IF(J85="","",J85-N($G85)-L85-M85-N85-N($F85))</f>
        <v/>
      </c>
      <c r="P85" s="48" t="str">
        <f aca="false">IF(J85="","",YEAR($A85))</f>
        <v/>
      </c>
      <c r="Q85" s="48" t="str">
        <f aca="false">IF(J85="","",MONTH($A85))</f>
        <v/>
      </c>
    </row>
    <row r="86" customFormat="false" ht="15" hidden="false" customHeight="false" outlineLevel="0" collapsed="false">
      <c r="A86" s="45"/>
      <c r="B86" s="42"/>
      <c r="C86" s="46"/>
      <c r="D86" s="46"/>
      <c r="E86" s="43"/>
      <c r="F86" s="43"/>
      <c r="G86" s="43"/>
      <c r="H86" s="47" t="str">
        <f aca="false">IF(AND($A86="",$B86="",$C86="",$D86=""),"",IF(OR($A86="",$B86="",$C86=""),"Add month, product and units",IF(I86="","Product not found",IF(AND($D86&lt;&gt;"",N($D86)&gt;N($C86)),"Orders are more than units sold",""))))</f>
        <v/>
      </c>
      <c r="I86" s="22" t="str">
        <f aca="false">IF($B86="","",IF($E86&lt;&gt;"",$E86,IFERROR(INDEX(Products!$C$6:$C$55,MATCH($B86,Products!$A$6:$A$55,0)),"")))</f>
        <v/>
      </c>
      <c r="J86" s="22" t="str">
        <f aca="false">IF(OR($A86="",$B86="",$C86="",I86="",AND($D86&lt;&gt;"",N($D86)&gt;N($C86))),"",$C86*I86)</f>
        <v/>
      </c>
      <c r="K86" s="21" t="str">
        <f aca="false">IF(J86="","",IF($D86&lt;&gt;"",$D86,$C86))</f>
        <v/>
      </c>
      <c r="L86" s="22" t="str">
        <f aca="false">IF(J86="","",J86*(INDEX(Products!$D$6:$D$55,MATCH($B86,Products!$A$6:$A$55,0))+INDEX(Products!$E$6:$E$55,MATCH($B86,Products!$A$6:$A$55,0))))</f>
        <v/>
      </c>
      <c r="M86" s="22" t="str">
        <f aca="false">IF(J86="","",K86*INDEX(Products!$F$6:$F$55,MATCH($B86,Products!$A$6:$A$55,0)))</f>
        <v/>
      </c>
      <c r="N86" s="22" t="str">
        <f aca="false">IF(J86="","",$C86*N(INDEX(Products!$G$6:$G$55,MATCH($B86,Products!$A$6:$A$55,0))))</f>
        <v/>
      </c>
      <c r="O86" s="22" t="str">
        <f aca="false">IF(J86="","",J86-N($G86)-L86-M86-N86-N($F86))</f>
        <v/>
      </c>
      <c r="P86" s="48" t="str">
        <f aca="false">IF(J86="","",YEAR($A86))</f>
        <v/>
      </c>
      <c r="Q86" s="48" t="str">
        <f aca="false">IF(J86="","",MONTH($A86))</f>
        <v/>
      </c>
    </row>
    <row r="87" customFormat="false" ht="15" hidden="false" customHeight="false" outlineLevel="0" collapsed="false">
      <c r="A87" s="45"/>
      <c r="B87" s="42"/>
      <c r="C87" s="46"/>
      <c r="D87" s="46"/>
      <c r="E87" s="43"/>
      <c r="F87" s="43"/>
      <c r="G87" s="43"/>
      <c r="H87" s="47" t="str">
        <f aca="false">IF(AND($A87="",$B87="",$C87="",$D87=""),"",IF(OR($A87="",$B87="",$C87=""),"Add month, product and units",IF(I87="","Product not found",IF(AND($D87&lt;&gt;"",N($D87)&gt;N($C87)),"Orders are more than units sold",""))))</f>
        <v/>
      </c>
      <c r="I87" s="22" t="str">
        <f aca="false">IF($B87="","",IF($E87&lt;&gt;"",$E87,IFERROR(INDEX(Products!$C$6:$C$55,MATCH($B87,Products!$A$6:$A$55,0)),"")))</f>
        <v/>
      </c>
      <c r="J87" s="22" t="str">
        <f aca="false">IF(OR($A87="",$B87="",$C87="",I87="",AND($D87&lt;&gt;"",N($D87)&gt;N($C87))),"",$C87*I87)</f>
        <v/>
      </c>
      <c r="K87" s="21" t="str">
        <f aca="false">IF(J87="","",IF($D87&lt;&gt;"",$D87,$C87))</f>
        <v/>
      </c>
      <c r="L87" s="22" t="str">
        <f aca="false">IF(J87="","",J87*(INDEX(Products!$D$6:$D$55,MATCH($B87,Products!$A$6:$A$55,0))+INDEX(Products!$E$6:$E$55,MATCH($B87,Products!$A$6:$A$55,0))))</f>
        <v/>
      </c>
      <c r="M87" s="22" t="str">
        <f aca="false">IF(J87="","",K87*INDEX(Products!$F$6:$F$55,MATCH($B87,Products!$A$6:$A$55,0)))</f>
        <v/>
      </c>
      <c r="N87" s="22" t="str">
        <f aca="false">IF(J87="","",$C87*N(INDEX(Products!$G$6:$G$55,MATCH($B87,Products!$A$6:$A$55,0))))</f>
        <v/>
      </c>
      <c r="O87" s="22" t="str">
        <f aca="false">IF(J87="","",J87-N($G87)-L87-M87-N87-N($F87))</f>
        <v/>
      </c>
      <c r="P87" s="48" t="str">
        <f aca="false">IF(J87="","",YEAR($A87))</f>
        <v/>
      </c>
      <c r="Q87" s="48" t="str">
        <f aca="false">IF(J87="","",MONTH($A87))</f>
        <v/>
      </c>
    </row>
    <row r="88" customFormat="false" ht="15" hidden="false" customHeight="false" outlineLevel="0" collapsed="false">
      <c r="A88" s="45"/>
      <c r="B88" s="42"/>
      <c r="C88" s="46"/>
      <c r="D88" s="46"/>
      <c r="E88" s="43"/>
      <c r="F88" s="43"/>
      <c r="G88" s="43"/>
      <c r="H88" s="47" t="str">
        <f aca="false">IF(AND($A88="",$B88="",$C88="",$D88=""),"",IF(OR($A88="",$B88="",$C88=""),"Add month, product and units",IF(I88="","Product not found",IF(AND($D88&lt;&gt;"",N($D88)&gt;N($C88)),"Orders are more than units sold",""))))</f>
        <v/>
      </c>
      <c r="I88" s="22" t="str">
        <f aca="false">IF($B88="","",IF($E88&lt;&gt;"",$E88,IFERROR(INDEX(Products!$C$6:$C$55,MATCH($B88,Products!$A$6:$A$55,0)),"")))</f>
        <v/>
      </c>
      <c r="J88" s="22" t="str">
        <f aca="false">IF(OR($A88="",$B88="",$C88="",I88="",AND($D88&lt;&gt;"",N($D88)&gt;N($C88))),"",$C88*I88)</f>
        <v/>
      </c>
      <c r="K88" s="21" t="str">
        <f aca="false">IF(J88="","",IF($D88&lt;&gt;"",$D88,$C88))</f>
        <v/>
      </c>
      <c r="L88" s="22" t="str">
        <f aca="false">IF(J88="","",J88*(INDEX(Products!$D$6:$D$55,MATCH($B88,Products!$A$6:$A$55,0))+INDEX(Products!$E$6:$E$55,MATCH($B88,Products!$A$6:$A$55,0))))</f>
        <v/>
      </c>
      <c r="M88" s="22" t="str">
        <f aca="false">IF(J88="","",K88*INDEX(Products!$F$6:$F$55,MATCH($B88,Products!$A$6:$A$55,0)))</f>
        <v/>
      </c>
      <c r="N88" s="22" t="str">
        <f aca="false">IF(J88="","",$C88*N(INDEX(Products!$G$6:$G$55,MATCH($B88,Products!$A$6:$A$55,0))))</f>
        <v/>
      </c>
      <c r="O88" s="22" t="str">
        <f aca="false">IF(J88="","",J88-N($G88)-L88-M88-N88-N($F88))</f>
        <v/>
      </c>
      <c r="P88" s="48" t="str">
        <f aca="false">IF(J88="","",YEAR($A88))</f>
        <v/>
      </c>
      <c r="Q88" s="48" t="str">
        <f aca="false">IF(J88="","",MONTH($A88))</f>
        <v/>
      </c>
    </row>
    <row r="89" customFormat="false" ht="15" hidden="false" customHeight="false" outlineLevel="0" collapsed="false">
      <c r="A89" s="45"/>
      <c r="B89" s="42"/>
      <c r="C89" s="46"/>
      <c r="D89" s="46"/>
      <c r="E89" s="43"/>
      <c r="F89" s="43"/>
      <c r="G89" s="43"/>
      <c r="H89" s="47" t="str">
        <f aca="false">IF(AND($A89="",$B89="",$C89="",$D89=""),"",IF(OR($A89="",$B89="",$C89=""),"Add month, product and units",IF(I89="","Product not found",IF(AND($D89&lt;&gt;"",N($D89)&gt;N($C89)),"Orders are more than units sold",""))))</f>
        <v/>
      </c>
      <c r="I89" s="22" t="str">
        <f aca="false">IF($B89="","",IF($E89&lt;&gt;"",$E89,IFERROR(INDEX(Products!$C$6:$C$55,MATCH($B89,Products!$A$6:$A$55,0)),"")))</f>
        <v/>
      </c>
      <c r="J89" s="22" t="str">
        <f aca="false">IF(OR($A89="",$B89="",$C89="",I89="",AND($D89&lt;&gt;"",N($D89)&gt;N($C89))),"",$C89*I89)</f>
        <v/>
      </c>
      <c r="K89" s="21" t="str">
        <f aca="false">IF(J89="","",IF($D89&lt;&gt;"",$D89,$C89))</f>
        <v/>
      </c>
      <c r="L89" s="22" t="str">
        <f aca="false">IF(J89="","",J89*(INDEX(Products!$D$6:$D$55,MATCH($B89,Products!$A$6:$A$55,0))+INDEX(Products!$E$6:$E$55,MATCH($B89,Products!$A$6:$A$55,0))))</f>
        <v/>
      </c>
      <c r="M89" s="22" t="str">
        <f aca="false">IF(J89="","",K89*INDEX(Products!$F$6:$F$55,MATCH($B89,Products!$A$6:$A$55,0)))</f>
        <v/>
      </c>
      <c r="N89" s="22" t="str">
        <f aca="false">IF(J89="","",$C89*N(INDEX(Products!$G$6:$G$55,MATCH($B89,Products!$A$6:$A$55,0))))</f>
        <v/>
      </c>
      <c r="O89" s="22" t="str">
        <f aca="false">IF(J89="","",J89-N($G89)-L89-M89-N89-N($F89))</f>
        <v/>
      </c>
      <c r="P89" s="48" t="str">
        <f aca="false">IF(J89="","",YEAR($A89))</f>
        <v/>
      </c>
      <c r="Q89" s="48" t="str">
        <f aca="false">IF(J89="","",MONTH($A89))</f>
        <v/>
      </c>
    </row>
    <row r="90" customFormat="false" ht="15" hidden="false" customHeight="false" outlineLevel="0" collapsed="false">
      <c r="A90" s="45"/>
      <c r="B90" s="42"/>
      <c r="C90" s="46"/>
      <c r="D90" s="46"/>
      <c r="E90" s="43"/>
      <c r="F90" s="43"/>
      <c r="G90" s="43"/>
      <c r="H90" s="47" t="str">
        <f aca="false">IF(AND($A90="",$B90="",$C90="",$D90=""),"",IF(OR($A90="",$B90="",$C90=""),"Add month, product and units",IF(I90="","Product not found",IF(AND($D90&lt;&gt;"",N($D90)&gt;N($C90)),"Orders are more than units sold",""))))</f>
        <v/>
      </c>
      <c r="I90" s="22" t="str">
        <f aca="false">IF($B90="","",IF($E90&lt;&gt;"",$E90,IFERROR(INDEX(Products!$C$6:$C$55,MATCH($B90,Products!$A$6:$A$55,0)),"")))</f>
        <v/>
      </c>
      <c r="J90" s="22" t="str">
        <f aca="false">IF(OR($A90="",$B90="",$C90="",I90="",AND($D90&lt;&gt;"",N($D90)&gt;N($C90))),"",$C90*I90)</f>
        <v/>
      </c>
      <c r="K90" s="21" t="str">
        <f aca="false">IF(J90="","",IF($D90&lt;&gt;"",$D90,$C90))</f>
        <v/>
      </c>
      <c r="L90" s="22" t="str">
        <f aca="false">IF(J90="","",J90*(INDEX(Products!$D$6:$D$55,MATCH($B90,Products!$A$6:$A$55,0))+INDEX(Products!$E$6:$E$55,MATCH($B90,Products!$A$6:$A$55,0))))</f>
        <v/>
      </c>
      <c r="M90" s="22" t="str">
        <f aca="false">IF(J90="","",K90*INDEX(Products!$F$6:$F$55,MATCH($B90,Products!$A$6:$A$55,0)))</f>
        <v/>
      </c>
      <c r="N90" s="22" t="str">
        <f aca="false">IF(J90="","",$C90*N(INDEX(Products!$G$6:$G$55,MATCH($B90,Products!$A$6:$A$55,0))))</f>
        <v/>
      </c>
      <c r="O90" s="22" t="str">
        <f aca="false">IF(J90="","",J90-N($G90)-L90-M90-N90-N($F90))</f>
        <v/>
      </c>
      <c r="P90" s="48" t="str">
        <f aca="false">IF(J90="","",YEAR($A90))</f>
        <v/>
      </c>
      <c r="Q90" s="48" t="str">
        <f aca="false">IF(J90="","",MONTH($A90))</f>
        <v/>
      </c>
    </row>
    <row r="91" customFormat="false" ht="15" hidden="false" customHeight="false" outlineLevel="0" collapsed="false">
      <c r="A91" s="45"/>
      <c r="B91" s="42"/>
      <c r="C91" s="46"/>
      <c r="D91" s="46"/>
      <c r="E91" s="43"/>
      <c r="F91" s="43"/>
      <c r="G91" s="43"/>
      <c r="H91" s="47" t="str">
        <f aca="false">IF(AND($A91="",$B91="",$C91="",$D91=""),"",IF(OR($A91="",$B91="",$C91=""),"Add month, product and units",IF(I91="","Product not found",IF(AND($D91&lt;&gt;"",N($D91)&gt;N($C91)),"Orders are more than units sold",""))))</f>
        <v/>
      </c>
      <c r="I91" s="22" t="str">
        <f aca="false">IF($B91="","",IF($E91&lt;&gt;"",$E91,IFERROR(INDEX(Products!$C$6:$C$55,MATCH($B91,Products!$A$6:$A$55,0)),"")))</f>
        <v/>
      </c>
      <c r="J91" s="22" t="str">
        <f aca="false">IF(OR($A91="",$B91="",$C91="",I91="",AND($D91&lt;&gt;"",N($D91)&gt;N($C91))),"",$C91*I91)</f>
        <v/>
      </c>
      <c r="K91" s="21" t="str">
        <f aca="false">IF(J91="","",IF($D91&lt;&gt;"",$D91,$C91))</f>
        <v/>
      </c>
      <c r="L91" s="22" t="str">
        <f aca="false">IF(J91="","",J91*(INDEX(Products!$D$6:$D$55,MATCH($B91,Products!$A$6:$A$55,0))+INDEX(Products!$E$6:$E$55,MATCH($B91,Products!$A$6:$A$55,0))))</f>
        <v/>
      </c>
      <c r="M91" s="22" t="str">
        <f aca="false">IF(J91="","",K91*INDEX(Products!$F$6:$F$55,MATCH($B91,Products!$A$6:$A$55,0)))</f>
        <v/>
      </c>
      <c r="N91" s="22" t="str">
        <f aca="false">IF(J91="","",$C91*N(INDEX(Products!$G$6:$G$55,MATCH($B91,Products!$A$6:$A$55,0))))</f>
        <v/>
      </c>
      <c r="O91" s="22" t="str">
        <f aca="false">IF(J91="","",J91-N($G91)-L91-M91-N91-N($F91))</f>
        <v/>
      </c>
      <c r="P91" s="48" t="str">
        <f aca="false">IF(J91="","",YEAR($A91))</f>
        <v/>
      </c>
      <c r="Q91" s="48" t="str">
        <f aca="false">IF(J91="","",MONTH($A91))</f>
        <v/>
      </c>
    </row>
    <row r="92" customFormat="false" ht="15" hidden="false" customHeight="false" outlineLevel="0" collapsed="false">
      <c r="A92" s="45"/>
      <c r="B92" s="42"/>
      <c r="C92" s="46"/>
      <c r="D92" s="46"/>
      <c r="E92" s="43"/>
      <c r="F92" s="43"/>
      <c r="G92" s="43"/>
      <c r="H92" s="47" t="str">
        <f aca="false">IF(AND($A92="",$B92="",$C92="",$D92=""),"",IF(OR($A92="",$B92="",$C92=""),"Add month, product and units",IF(I92="","Product not found",IF(AND($D92&lt;&gt;"",N($D92)&gt;N($C92)),"Orders are more than units sold",""))))</f>
        <v/>
      </c>
      <c r="I92" s="22" t="str">
        <f aca="false">IF($B92="","",IF($E92&lt;&gt;"",$E92,IFERROR(INDEX(Products!$C$6:$C$55,MATCH($B92,Products!$A$6:$A$55,0)),"")))</f>
        <v/>
      </c>
      <c r="J92" s="22" t="str">
        <f aca="false">IF(OR($A92="",$B92="",$C92="",I92="",AND($D92&lt;&gt;"",N($D92)&gt;N($C92))),"",$C92*I92)</f>
        <v/>
      </c>
      <c r="K92" s="21" t="str">
        <f aca="false">IF(J92="","",IF($D92&lt;&gt;"",$D92,$C92))</f>
        <v/>
      </c>
      <c r="L92" s="22" t="str">
        <f aca="false">IF(J92="","",J92*(INDEX(Products!$D$6:$D$55,MATCH($B92,Products!$A$6:$A$55,0))+INDEX(Products!$E$6:$E$55,MATCH($B92,Products!$A$6:$A$55,0))))</f>
        <v/>
      </c>
      <c r="M92" s="22" t="str">
        <f aca="false">IF(J92="","",K92*INDEX(Products!$F$6:$F$55,MATCH($B92,Products!$A$6:$A$55,0)))</f>
        <v/>
      </c>
      <c r="N92" s="22" t="str">
        <f aca="false">IF(J92="","",$C92*N(INDEX(Products!$G$6:$G$55,MATCH($B92,Products!$A$6:$A$55,0))))</f>
        <v/>
      </c>
      <c r="O92" s="22" t="str">
        <f aca="false">IF(J92="","",J92-N($G92)-L92-M92-N92-N($F92))</f>
        <v/>
      </c>
      <c r="P92" s="48" t="str">
        <f aca="false">IF(J92="","",YEAR($A92))</f>
        <v/>
      </c>
      <c r="Q92" s="48" t="str">
        <f aca="false">IF(J92="","",MONTH($A92))</f>
        <v/>
      </c>
    </row>
    <row r="93" customFormat="false" ht="15" hidden="false" customHeight="false" outlineLevel="0" collapsed="false">
      <c r="A93" s="45"/>
      <c r="B93" s="42"/>
      <c r="C93" s="46"/>
      <c r="D93" s="46"/>
      <c r="E93" s="43"/>
      <c r="F93" s="43"/>
      <c r="G93" s="43"/>
      <c r="H93" s="47" t="str">
        <f aca="false">IF(AND($A93="",$B93="",$C93="",$D93=""),"",IF(OR($A93="",$B93="",$C93=""),"Add month, product and units",IF(I93="","Product not found",IF(AND($D93&lt;&gt;"",N($D93)&gt;N($C93)),"Orders are more than units sold",""))))</f>
        <v/>
      </c>
      <c r="I93" s="22" t="str">
        <f aca="false">IF($B93="","",IF($E93&lt;&gt;"",$E93,IFERROR(INDEX(Products!$C$6:$C$55,MATCH($B93,Products!$A$6:$A$55,0)),"")))</f>
        <v/>
      </c>
      <c r="J93" s="22" t="str">
        <f aca="false">IF(OR($A93="",$B93="",$C93="",I93="",AND($D93&lt;&gt;"",N($D93)&gt;N($C93))),"",$C93*I93)</f>
        <v/>
      </c>
      <c r="K93" s="21" t="str">
        <f aca="false">IF(J93="","",IF($D93&lt;&gt;"",$D93,$C93))</f>
        <v/>
      </c>
      <c r="L93" s="22" t="str">
        <f aca="false">IF(J93="","",J93*(INDEX(Products!$D$6:$D$55,MATCH($B93,Products!$A$6:$A$55,0))+INDEX(Products!$E$6:$E$55,MATCH($B93,Products!$A$6:$A$55,0))))</f>
        <v/>
      </c>
      <c r="M93" s="22" t="str">
        <f aca="false">IF(J93="","",K93*INDEX(Products!$F$6:$F$55,MATCH($B93,Products!$A$6:$A$55,0)))</f>
        <v/>
      </c>
      <c r="N93" s="22" t="str">
        <f aca="false">IF(J93="","",$C93*N(INDEX(Products!$G$6:$G$55,MATCH($B93,Products!$A$6:$A$55,0))))</f>
        <v/>
      </c>
      <c r="O93" s="22" t="str">
        <f aca="false">IF(J93="","",J93-N($G93)-L93-M93-N93-N($F93))</f>
        <v/>
      </c>
      <c r="P93" s="48" t="str">
        <f aca="false">IF(J93="","",YEAR($A93))</f>
        <v/>
      </c>
      <c r="Q93" s="48" t="str">
        <f aca="false">IF(J93="","",MONTH($A93))</f>
        <v/>
      </c>
    </row>
    <row r="94" customFormat="false" ht="15" hidden="false" customHeight="false" outlineLevel="0" collapsed="false">
      <c r="A94" s="45"/>
      <c r="B94" s="42"/>
      <c r="C94" s="46"/>
      <c r="D94" s="46"/>
      <c r="E94" s="43"/>
      <c r="F94" s="43"/>
      <c r="G94" s="43"/>
      <c r="H94" s="47" t="str">
        <f aca="false">IF(AND($A94="",$B94="",$C94="",$D94=""),"",IF(OR($A94="",$B94="",$C94=""),"Add month, product and units",IF(I94="","Product not found",IF(AND($D94&lt;&gt;"",N($D94)&gt;N($C94)),"Orders are more than units sold",""))))</f>
        <v/>
      </c>
      <c r="I94" s="22" t="str">
        <f aca="false">IF($B94="","",IF($E94&lt;&gt;"",$E94,IFERROR(INDEX(Products!$C$6:$C$55,MATCH($B94,Products!$A$6:$A$55,0)),"")))</f>
        <v/>
      </c>
      <c r="J94" s="22" t="str">
        <f aca="false">IF(OR($A94="",$B94="",$C94="",I94="",AND($D94&lt;&gt;"",N($D94)&gt;N($C94))),"",$C94*I94)</f>
        <v/>
      </c>
      <c r="K94" s="21" t="str">
        <f aca="false">IF(J94="","",IF($D94&lt;&gt;"",$D94,$C94))</f>
        <v/>
      </c>
      <c r="L94" s="22" t="str">
        <f aca="false">IF(J94="","",J94*(INDEX(Products!$D$6:$D$55,MATCH($B94,Products!$A$6:$A$55,0))+INDEX(Products!$E$6:$E$55,MATCH($B94,Products!$A$6:$A$55,0))))</f>
        <v/>
      </c>
      <c r="M94" s="22" t="str">
        <f aca="false">IF(J94="","",K94*INDEX(Products!$F$6:$F$55,MATCH($B94,Products!$A$6:$A$55,0)))</f>
        <v/>
      </c>
      <c r="N94" s="22" t="str">
        <f aca="false">IF(J94="","",$C94*N(INDEX(Products!$G$6:$G$55,MATCH($B94,Products!$A$6:$A$55,0))))</f>
        <v/>
      </c>
      <c r="O94" s="22" t="str">
        <f aca="false">IF(J94="","",J94-N($G94)-L94-M94-N94-N($F94))</f>
        <v/>
      </c>
      <c r="P94" s="48" t="str">
        <f aca="false">IF(J94="","",YEAR($A94))</f>
        <v/>
      </c>
      <c r="Q94" s="48" t="str">
        <f aca="false">IF(J94="","",MONTH($A94))</f>
        <v/>
      </c>
    </row>
    <row r="95" customFormat="false" ht="15" hidden="false" customHeight="false" outlineLevel="0" collapsed="false">
      <c r="A95" s="45"/>
      <c r="B95" s="42"/>
      <c r="C95" s="46"/>
      <c r="D95" s="46"/>
      <c r="E95" s="43"/>
      <c r="F95" s="43"/>
      <c r="G95" s="43"/>
      <c r="H95" s="47" t="str">
        <f aca="false">IF(AND($A95="",$B95="",$C95="",$D95=""),"",IF(OR($A95="",$B95="",$C95=""),"Add month, product and units",IF(I95="","Product not found",IF(AND($D95&lt;&gt;"",N($D95)&gt;N($C95)),"Orders are more than units sold",""))))</f>
        <v/>
      </c>
      <c r="I95" s="22" t="str">
        <f aca="false">IF($B95="","",IF($E95&lt;&gt;"",$E95,IFERROR(INDEX(Products!$C$6:$C$55,MATCH($B95,Products!$A$6:$A$55,0)),"")))</f>
        <v/>
      </c>
      <c r="J95" s="22" t="str">
        <f aca="false">IF(OR($A95="",$B95="",$C95="",I95="",AND($D95&lt;&gt;"",N($D95)&gt;N($C95))),"",$C95*I95)</f>
        <v/>
      </c>
      <c r="K95" s="21" t="str">
        <f aca="false">IF(J95="","",IF($D95&lt;&gt;"",$D95,$C95))</f>
        <v/>
      </c>
      <c r="L95" s="22" t="str">
        <f aca="false">IF(J95="","",J95*(INDEX(Products!$D$6:$D$55,MATCH($B95,Products!$A$6:$A$55,0))+INDEX(Products!$E$6:$E$55,MATCH($B95,Products!$A$6:$A$55,0))))</f>
        <v/>
      </c>
      <c r="M95" s="22" t="str">
        <f aca="false">IF(J95="","",K95*INDEX(Products!$F$6:$F$55,MATCH($B95,Products!$A$6:$A$55,0)))</f>
        <v/>
      </c>
      <c r="N95" s="22" t="str">
        <f aca="false">IF(J95="","",$C95*N(INDEX(Products!$G$6:$G$55,MATCH($B95,Products!$A$6:$A$55,0))))</f>
        <v/>
      </c>
      <c r="O95" s="22" t="str">
        <f aca="false">IF(J95="","",J95-N($G95)-L95-M95-N95-N($F95))</f>
        <v/>
      </c>
      <c r="P95" s="48" t="str">
        <f aca="false">IF(J95="","",YEAR($A95))</f>
        <v/>
      </c>
      <c r="Q95" s="48" t="str">
        <f aca="false">IF(J95="","",MONTH($A95))</f>
        <v/>
      </c>
    </row>
    <row r="96" customFormat="false" ht="15" hidden="false" customHeight="false" outlineLevel="0" collapsed="false">
      <c r="A96" s="45"/>
      <c r="B96" s="42"/>
      <c r="C96" s="46"/>
      <c r="D96" s="46"/>
      <c r="E96" s="43"/>
      <c r="F96" s="43"/>
      <c r="G96" s="43"/>
      <c r="H96" s="47" t="str">
        <f aca="false">IF(AND($A96="",$B96="",$C96="",$D96=""),"",IF(OR($A96="",$B96="",$C96=""),"Add month, product and units",IF(I96="","Product not found",IF(AND($D96&lt;&gt;"",N($D96)&gt;N($C96)),"Orders are more than units sold",""))))</f>
        <v/>
      </c>
      <c r="I96" s="22" t="str">
        <f aca="false">IF($B96="","",IF($E96&lt;&gt;"",$E96,IFERROR(INDEX(Products!$C$6:$C$55,MATCH($B96,Products!$A$6:$A$55,0)),"")))</f>
        <v/>
      </c>
      <c r="J96" s="22" t="str">
        <f aca="false">IF(OR($A96="",$B96="",$C96="",I96="",AND($D96&lt;&gt;"",N($D96)&gt;N($C96))),"",$C96*I96)</f>
        <v/>
      </c>
      <c r="K96" s="21" t="str">
        <f aca="false">IF(J96="","",IF($D96&lt;&gt;"",$D96,$C96))</f>
        <v/>
      </c>
      <c r="L96" s="22" t="str">
        <f aca="false">IF(J96="","",J96*(INDEX(Products!$D$6:$D$55,MATCH($B96,Products!$A$6:$A$55,0))+INDEX(Products!$E$6:$E$55,MATCH($B96,Products!$A$6:$A$55,0))))</f>
        <v/>
      </c>
      <c r="M96" s="22" t="str">
        <f aca="false">IF(J96="","",K96*INDEX(Products!$F$6:$F$55,MATCH($B96,Products!$A$6:$A$55,0)))</f>
        <v/>
      </c>
      <c r="N96" s="22" t="str">
        <f aca="false">IF(J96="","",$C96*N(INDEX(Products!$G$6:$G$55,MATCH($B96,Products!$A$6:$A$55,0))))</f>
        <v/>
      </c>
      <c r="O96" s="22" t="str">
        <f aca="false">IF(J96="","",J96-N($G96)-L96-M96-N96-N($F96))</f>
        <v/>
      </c>
      <c r="P96" s="48" t="str">
        <f aca="false">IF(J96="","",YEAR($A96))</f>
        <v/>
      </c>
      <c r="Q96" s="48" t="str">
        <f aca="false">IF(J96="","",MONTH($A96))</f>
        <v/>
      </c>
    </row>
    <row r="97" customFormat="false" ht="15" hidden="false" customHeight="false" outlineLevel="0" collapsed="false">
      <c r="A97" s="45"/>
      <c r="B97" s="42"/>
      <c r="C97" s="46"/>
      <c r="D97" s="46"/>
      <c r="E97" s="43"/>
      <c r="F97" s="43"/>
      <c r="G97" s="43"/>
      <c r="H97" s="47" t="str">
        <f aca="false">IF(AND($A97="",$B97="",$C97="",$D97=""),"",IF(OR($A97="",$B97="",$C97=""),"Add month, product and units",IF(I97="","Product not found",IF(AND($D97&lt;&gt;"",N($D97)&gt;N($C97)),"Orders are more than units sold",""))))</f>
        <v/>
      </c>
      <c r="I97" s="22" t="str">
        <f aca="false">IF($B97="","",IF($E97&lt;&gt;"",$E97,IFERROR(INDEX(Products!$C$6:$C$55,MATCH($B97,Products!$A$6:$A$55,0)),"")))</f>
        <v/>
      </c>
      <c r="J97" s="22" t="str">
        <f aca="false">IF(OR($A97="",$B97="",$C97="",I97="",AND($D97&lt;&gt;"",N($D97)&gt;N($C97))),"",$C97*I97)</f>
        <v/>
      </c>
      <c r="K97" s="21" t="str">
        <f aca="false">IF(J97="","",IF($D97&lt;&gt;"",$D97,$C97))</f>
        <v/>
      </c>
      <c r="L97" s="22" t="str">
        <f aca="false">IF(J97="","",J97*(INDEX(Products!$D$6:$D$55,MATCH($B97,Products!$A$6:$A$55,0))+INDEX(Products!$E$6:$E$55,MATCH($B97,Products!$A$6:$A$55,0))))</f>
        <v/>
      </c>
      <c r="M97" s="22" t="str">
        <f aca="false">IF(J97="","",K97*INDEX(Products!$F$6:$F$55,MATCH($B97,Products!$A$6:$A$55,0)))</f>
        <v/>
      </c>
      <c r="N97" s="22" t="str">
        <f aca="false">IF(J97="","",$C97*N(INDEX(Products!$G$6:$G$55,MATCH($B97,Products!$A$6:$A$55,0))))</f>
        <v/>
      </c>
      <c r="O97" s="22" t="str">
        <f aca="false">IF(J97="","",J97-N($G97)-L97-M97-N97-N($F97))</f>
        <v/>
      </c>
      <c r="P97" s="48" t="str">
        <f aca="false">IF(J97="","",YEAR($A97))</f>
        <v/>
      </c>
      <c r="Q97" s="48" t="str">
        <f aca="false">IF(J97="","",MONTH($A97))</f>
        <v/>
      </c>
    </row>
    <row r="98" customFormat="false" ht="15" hidden="false" customHeight="false" outlineLevel="0" collapsed="false">
      <c r="A98" s="45"/>
      <c r="B98" s="42"/>
      <c r="C98" s="46"/>
      <c r="D98" s="46"/>
      <c r="E98" s="43"/>
      <c r="F98" s="43"/>
      <c r="G98" s="43"/>
      <c r="H98" s="47" t="str">
        <f aca="false">IF(AND($A98="",$B98="",$C98="",$D98=""),"",IF(OR($A98="",$B98="",$C98=""),"Add month, product and units",IF(I98="","Product not found",IF(AND($D98&lt;&gt;"",N($D98)&gt;N($C98)),"Orders are more than units sold",""))))</f>
        <v/>
      </c>
      <c r="I98" s="22" t="str">
        <f aca="false">IF($B98="","",IF($E98&lt;&gt;"",$E98,IFERROR(INDEX(Products!$C$6:$C$55,MATCH($B98,Products!$A$6:$A$55,0)),"")))</f>
        <v/>
      </c>
      <c r="J98" s="22" t="str">
        <f aca="false">IF(OR($A98="",$B98="",$C98="",I98="",AND($D98&lt;&gt;"",N($D98)&gt;N($C98))),"",$C98*I98)</f>
        <v/>
      </c>
      <c r="K98" s="21" t="str">
        <f aca="false">IF(J98="","",IF($D98&lt;&gt;"",$D98,$C98))</f>
        <v/>
      </c>
      <c r="L98" s="22" t="str">
        <f aca="false">IF(J98="","",J98*(INDEX(Products!$D$6:$D$55,MATCH($B98,Products!$A$6:$A$55,0))+INDEX(Products!$E$6:$E$55,MATCH($B98,Products!$A$6:$A$55,0))))</f>
        <v/>
      </c>
      <c r="M98" s="22" t="str">
        <f aca="false">IF(J98="","",K98*INDEX(Products!$F$6:$F$55,MATCH($B98,Products!$A$6:$A$55,0)))</f>
        <v/>
      </c>
      <c r="N98" s="22" t="str">
        <f aca="false">IF(J98="","",$C98*N(INDEX(Products!$G$6:$G$55,MATCH($B98,Products!$A$6:$A$55,0))))</f>
        <v/>
      </c>
      <c r="O98" s="22" t="str">
        <f aca="false">IF(J98="","",J98-N($G98)-L98-M98-N98-N($F98))</f>
        <v/>
      </c>
      <c r="P98" s="48" t="str">
        <f aca="false">IF(J98="","",YEAR($A98))</f>
        <v/>
      </c>
      <c r="Q98" s="48" t="str">
        <f aca="false">IF(J98="","",MONTH($A98))</f>
        <v/>
      </c>
    </row>
    <row r="99" customFormat="false" ht="15" hidden="false" customHeight="false" outlineLevel="0" collapsed="false">
      <c r="A99" s="45"/>
      <c r="B99" s="42"/>
      <c r="C99" s="46"/>
      <c r="D99" s="46"/>
      <c r="E99" s="43"/>
      <c r="F99" s="43"/>
      <c r="G99" s="43"/>
      <c r="H99" s="47" t="str">
        <f aca="false">IF(AND($A99="",$B99="",$C99="",$D99=""),"",IF(OR($A99="",$B99="",$C99=""),"Add month, product and units",IF(I99="","Product not found",IF(AND($D99&lt;&gt;"",N($D99)&gt;N($C99)),"Orders are more than units sold",""))))</f>
        <v/>
      </c>
      <c r="I99" s="22" t="str">
        <f aca="false">IF($B99="","",IF($E99&lt;&gt;"",$E99,IFERROR(INDEX(Products!$C$6:$C$55,MATCH($B99,Products!$A$6:$A$55,0)),"")))</f>
        <v/>
      </c>
      <c r="J99" s="22" t="str">
        <f aca="false">IF(OR($A99="",$B99="",$C99="",I99="",AND($D99&lt;&gt;"",N($D99)&gt;N($C99))),"",$C99*I99)</f>
        <v/>
      </c>
      <c r="K99" s="21" t="str">
        <f aca="false">IF(J99="","",IF($D99&lt;&gt;"",$D99,$C99))</f>
        <v/>
      </c>
      <c r="L99" s="22" t="str">
        <f aca="false">IF(J99="","",J99*(INDEX(Products!$D$6:$D$55,MATCH($B99,Products!$A$6:$A$55,0))+INDEX(Products!$E$6:$E$55,MATCH($B99,Products!$A$6:$A$55,0))))</f>
        <v/>
      </c>
      <c r="M99" s="22" t="str">
        <f aca="false">IF(J99="","",K99*INDEX(Products!$F$6:$F$55,MATCH($B99,Products!$A$6:$A$55,0)))</f>
        <v/>
      </c>
      <c r="N99" s="22" t="str">
        <f aca="false">IF(J99="","",$C99*N(INDEX(Products!$G$6:$G$55,MATCH($B99,Products!$A$6:$A$55,0))))</f>
        <v/>
      </c>
      <c r="O99" s="22" t="str">
        <f aca="false">IF(J99="","",J99-N($G99)-L99-M99-N99-N($F99))</f>
        <v/>
      </c>
      <c r="P99" s="48" t="str">
        <f aca="false">IF(J99="","",YEAR($A99))</f>
        <v/>
      </c>
      <c r="Q99" s="48" t="str">
        <f aca="false">IF(J99="","",MONTH($A99))</f>
        <v/>
      </c>
    </row>
    <row r="100" customFormat="false" ht="15" hidden="false" customHeight="false" outlineLevel="0" collapsed="false">
      <c r="A100" s="45"/>
      <c r="B100" s="42"/>
      <c r="C100" s="46"/>
      <c r="D100" s="46"/>
      <c r="E100" s="43"/>
      <c r="F100" s="43"/>
      <c r="G100" s="43"/>
      <c r="H100" s="47" t="str">
        <f aca="false">IF(AND($A100="",$B100="",$C100="",$D100=""),"",IF(OR($A100="",$B100="",$C100=""),"Add month, product and units",IF(I100="","Product not found",IF(AND($D100&lt;&gt;"",N($D100)&gt;N($C100)),"Orders are more than units sold",""))))</f>
        <v/>
      </c>
      <c r="I100" s="22" t="str">
        <f aca="false">IF($B100="","",IF($E100&lt;&gt;"",$E100,IFERROR(INDEX(Products!$C$6:$C$55,MATCH($B100,Products!$A$6:$A$55,0)),"")))</f>
        <v/>
      </c>
      <c r="J100" s="22" t="str">
        <f aca="false">IF(OR($A100="",$B100="",$C100="",I100="",AND($D100&lt;&gt;"",N($D100)&gt;N($C100))),"",$C100*I100)</f>
        <v/>
      </c>
      <c r="K100" s="21" t="str">
        <f aca="false">IF(J100="","",IF($D100&lt;&gt;"",$D100,$C100))</f>
        <v/>
      </c>
      <c r="L100" s="22" t="str">
        <f aca="false">IF(J100="","",J100*(INDEX(Products!$D$6:$D$55,MATCH($B100,Products!$A$6:$A$55,0))+INDEX(Products!$E$6:$E$55,MATCH($B100,Products!$A$6:$A$55,0))))</f>
        <v/>
      </c>
      <c r="M100" s="22" t="str">
        <f aca="false">IF(J100="","",K100*INDEX(Products!$F$6:$F$55,MATCH($B100,Products!$A$6:$A$55,0)))</f>
        <v/>
      </c>
      <c r="N100" s="22" t="str">
        <f aca="false">IF(J100="","",$C100*N(INDEX(Products!$G$6:$G$55,MATCH($B100,Products!$A$6:$A$55,0))))</f>
        <v/>
      </c>
      <c r="O100" s="22" t="str">
        <f aca="false">IF(J100="","",J100-N($G100)-L100-M100-N100-N($F100))</f>
        <v/>
      </c>
      <c r="P100" s="48" t="str">
        <f aca="false">IF(J100="","",YEAR($A100))</f>
        <v/>
      </c>
      <c r="Q100" s="48" t="str">
        <f aca="false">IF(J100="","",MONTH($A100))</f>
        <v/>
      </c>
    </row>
    <row r="101" customFormat="false" ht="15" hidden="false" customHeight="false" outlineLevel="0" collapsed="false">
      <c r="A101" s="45"/>
      <c r="B101" s="42"/>
      <c r="C101" s="46"/>
      <c r="D101" s="46"/>
      <c r="E101" s="43"/>
      <c r="F101" s="43"/>
      <c r="G101" s="43"/>
      <c r="H101" s="47" t="str">
        <f aca="false">IF(AND($A101="",$B101="",$C101="",$D101=""),"",IF(OR($A101="",$B101="",$C101=""),"Add month, product and units",IF(I101="","Product not found",IF(AND($D101&lt;&gt;"",N($D101)&gt;N($C101)),"Orders are more than units sold",""))))</f>
        <v/>
      </c>
      <c r="I101" s="22" t="str">
        <f aca="false">IF($B101="","",IF($E101&lt;&gt;"",$E101,IFERROR(INDEX(Products!$C$6:$C$55,MATCH($B101,Products!$A$6:$A$55,0)),"")))</f>
        <v/>
      </c>
      <c r="J101" s="22" t="str">
        <f aca="false">IF(OR($A101="",$B101="",$C101="",I101="",AND($D101&lt;&gt;"",N($D101)&gt;N($C101))),"",$C101*I101)</f>
        <v/>
      </c>
      <c r="K101" s="21" t="str">
        <f aca="false">IF(J101="","",IF($D101&lt;&gt;"",$D101,$C101))</f>
        <v/>
      </c>
      <c r="L101" s="22" t="str">
        <f aca="false">IF(J101="","",J101*(INDEX(Products!$D$6:$D$55,MATCH($B101,Products!$A$6:$A$55,0))+INDEX(Products!$E$6:$E$55,MATCH($B101,Products!$A$6:$A$55,0))))</f>
        <v/>
      </c>
      <c r="M101" s="22" t="str">
        <f aca="false">IF(J101="","",K101*INDEX(Products!$F$6:$F$55,MATCH($B101,Products!$A$6:$A$55,0)))</f>
        <v/>
      </c>
      <c r="N101" s="22" t="str">
        <f aca="false">IF(J101="","",$C101*N(INDEX(Products!$G$6:$G$55,MATCH($B101,Products!$A$6:$A$55,0))))</f>
        <v/>
      </c>
      <c r="O101" s="22" t="str">
        <f aca="false">IF(J101="","",J101-N($G101)-L101-M101-N101-N($F101))</f>
        <v/>
      </c>
      <c r="P101" s="48" t="str">
        <f aca="false">IF(J101="","",YEAR($A101))</f>
        <v/>
      </c>
      <c r="Q101" s="48" t="str">
        <f aca="false">IF(J101="","",MONTH($A101))</f>
        <v/>
      </c>
    </row>
    <row r="102" customFormat="false" ht="15" hidden="false" customHeight="false" outlineLevel="0" collapsed="false">
      <c r="A102" s="45"/>
      <c r="B102" s="42"/>
      <c r="C102" s="46"/>
      <c r="D102" s="46"/>
      <c r="E102" s="43"/>
      <c r="F102" s="43"/>
      <c r="G102" s="43"/>
      <c r="H102" s="47" t="str">
        <f aca="false">IF(AND($A102="",$B102="",$C102="",$D102=""),"",IF(OR($A102="",$B102="",$C102=""),"Add month, product and units",IF(I102="","Product not found",IF(AND($D102&lt;&gt;"",N($D102)&gt;N($C102)),"Orders are more than units sold",""))))</f>
        <v/>
      </c>
      <c r="I102" s="22" t="str">
        <f aca="false">IF($B102="","",IF($E102&lt;&gt;"",$E102,IFERROR(INDEX(Products!$C$6:$C$55,MATCH($B102,Products!$A$6:$A$55,0)),"")))</f>
        <v/>
      </c>
      <c r="J102" s="22" t="str">
        <f aca="false">IF(OR($A102="",$B102="",$C102="",I102="",AND($D102&lt;&gt;"",N($D102)&gt;N($C102))),"",$C102*I102)</f>
        <v/>
      </c>
      <c r="K102" s="21" t="str">
        <f aca="false">IF(J102="","",IF($D102&lt;&gt;"",$D102,$C102))</f>
        <v/>
      </c>
      <c r="L102" s="22" t="str">
        <f aca="false">IF(J102="","",J102*(INDEX(Products!$D$6:$D$55,MATCH($B102,Products!$A$6:$A$55,0))+INDEX(Products!$E$6:$E$55,MATCH($B102,Products!$A$6:$A$55,0))))</f>
        <v/>
      </c>
      <c r="M102" s="22" t="str">
        <f aca="false">IF(J102="","",K102*INDEX(Products!$F$6:$F$55,MATCH($B102,Products!$A$6:$A$55,0)))</f>
        <v/>
      </c>
      <c r="N102" s="22" t="str">
        <f aca="false">IF(J102="","",$C102*N(INDEX(Products!$G$6:$G$55,MATCH($B102,Products!$A$6:$A$55,0))))</f>
        <v/>
      </c>
      <c r="O102" s="22" t="str">
        <f aca="false">IF(J102="","",J102-N($G102)-L102-M102-N102-N($F102))</f>
        <v/>
      </c>
      <c r="P102" s="48" t="str">
        <f aca="false">IF(J102="","",YEAR($A102))</f>
        <v/>
      </c>
      <c r="Q102" s="48" t="str">
        <f aca="false">IF(J102="","",MONTH($A102))</f>
        <v/>
      </c>
    </row>
    <row r="103" customFormat="false" ht="15" hidden="false" customHeight="false" outlineLevel="0" collapsed="false">
      <c r="A103" s="45"/>
      <c r="B103" s="42"/>
      <c r="C103" s="46"/>
      <c r="D103" s="46"/>
      <c r="E103" s="43"/>
      <c r="F103" s="43"/>
      <c r="G103" s="43"/>
      <c r="H103" s="47" t="str">
        <f aca="false">IF(AND($A103="",$B103="",$C103="",$D103=""),"",IF(OR($A103="",$B103="",$C103=""),"Add month, product and units",IF(I103="","Product not found",IF(AND($D103&lt;&gt;"",N($D103)&gt;N($C103)),"Orders are more than units sold",""))))</f>
        <v/>
      </c>
      <c r="I103" s="22" t="str">
        <f aca="false">IF($B103="","",IF($E103&lt;&gt;"",$E103,IFERROR(INDEX(Products!$C$6:$C$55,MATCH($B103,Products!$A$6:$A$55,0)),"")))</f>
        <v/>
      </c>
      <c r="J103" s="22" t="str">
        <f aca="false">IF(OR($A103="",$B103="",$C103="",I103="",AND($D103&lt;&gt;"",N($D103)&gt;N($C103))),"",$C103*I103)</f>
        <v/>
      </c>
      <c r="K103" s="21" t="str">
        <f aca="false">IF(J103="","",IF($D103&lt;&gt;"",$D103,$C103))</f>
        <v/>
      </c>
      <c r="L103" s="22" t="str">
        <f aca="false">IF(J103="","",J103*(INDEX(Products!$D$6:$D$55,MATCH($B103,Products!$A$6:$A$55,0))+INDEX(Products!$E$6:$E$55,MATCH($B103,Products!$A$6:$A$55,0))))</f>
        <v/>
      </c>
      <c r="M103" s="22" t="str">
        <f aca="false">IF(J103="","",K103*INDEX(Products!$F$6:$F$55,MATCH($B103,Products!$A$6:$A$55,0)))</f>
        <v/>
      </c>
      <c r="N103" s="22" t="str">
        <f aca="false">IF(J103="","",$C103*N(INDEX(Products!$G$6:$G$55,MATCH($B103,Products!$A$6:$A$55,0))))</f>
        <v/>
      </c>
      <c r="O103" s="22" t="str">
        <f aca="false">IF(J103="","",J103-N($G103)-L103-M103-N103-N($F103))</f>
        <v/>
      </c>
      <c r="P103" s="48" t="str">
        <f aca="false">IF(J103="","",YEAR($A103))</f>
        <v/>
      </c>
      <c r="Q103" s="48" t="str">
        <f aca="false">IF(J103="","",MONTH($A103))</f>
        <v/>
      </c>
    </row>
    <row r="104" customFormat="false" ht="15" hidden="false" customHeight="false" outlineLevel="0" collapsed="false">
      <c r="A104" s="45"/>
      <c r="B104" s="42"/>
      <c r="C104" s="46"/>
      <c r="D104" s="46"/>
      <c r="E104" s="43"/>
      <c r="F104" s="43"/>
      <c r="G104" s="43"/>
      <c r="H104" s="47" t="str">
        <f aca="false">IF(AND($A104="",$B104="",$C104="",$D104=""),"",IF(OR($A104="",$B104="",$C104=""),"Add month, product and units",IF(I104="","Product not found",IF(AND($D104&lt;&gt;"",N($D104)&gt;N($C104)),"Orders are more than units sold",""))))</f>
        <v/>
      </c>
      <c r="I104" s="22" t="str">
        <f aca="false">IF($B104="","",IF($E104&lt;&gt;"",$E104,IFERROR(INDEX(Products!$C$6:$C$55,MATCH($B104,Products!$A$6:$A$55,0)),"")))</f>
        <v/>
      </c>
      <c r="J104" s="22" t="str">
        <f aca="false">IF(OR($A104="",$B104="",$C104="",I104="",AND($D104&lt;&gt;"",N($D104)&gt;N($C104))),"",$C104*I104)</f>
        <v/>
      </c>
      <c r="K104" s="21" t="str">
        <f aca="false">IF(J104="","",IF($D104&lt;&gt;"",$D104,$C104))</f>
        <v/>
      </c>
      <c r="L104" s="22" t="str">
        <f aca="false">IF(J104="","",J104*(INDEX(Products!$D$6:$D$55,MATCH($B104,Products!$A$6:$A$55,0))+INDEX(Products!$E$6:$E$55,MATCH($B104,Products!$A$6:$A$55,0))))</f>
        <v/>
      </c>
      <c r="M104" s="22" t="str">
        <f aca="false">IF(J104="","",K104*INDEX(Products!$F$6:$F$55,MATCH($B104,Products!$A$6:$A$55,0)))</f>
        <v/>
      </c>
      <c r="N104" s="22" t="str">
        <f aca="false">IF(J104="","",$C104*N(INDEX(Products!$G$6:$G$55,MATCH($B104,Products!$A$6:$A$55,0))))</f>
        <v/>
      </c>
      <c r="O104" s="22" t="str">
        <f aca="false">IF(J104="","",J104-N($G104)-L104-M104-N104-N($F104))</f>
        <v/>
      </c>
      <c r="P104" s="48" t="str">
        <f aca="false">IF(J104="","",YEAR($A104))</f>
        <v/>
      </c>
      <c r="Q104" s="48" t="str">
        <f aca="false">IF(J104="","",MONTH($A104))</f>
        <v/>
      </c>
    </row>
    <row r="105" customFormat="false" ht="15" hidden="false" customHeight="false" outlineLevel="0" collapsed="false">
      <c r="A105" s="45"/>
      <c r="B105" s="42"/>
      <c r="C105" s="46"/>
      <c r="D105" s="46"/>
      <c r="E105" s="43"/>
      <c r="F105" s="43"/>
      <c r="G105" s="43"/>
      <c r="H105" s="47" t="str">
        <f aca="false">IF(AND($A105="",$B105="",$C105="",$D105=""),"",IF(OR($A105="",$B105="",$C105=""),"Add month, product and units",IF(I105="","Product not found",IF(AND($D105&lt;&gt;"",N($D105)&gt;N($C105)),"Orders are more than units sold",""))))</f>
        <v/>
      </c>
      <c r="I105" s="22" t="str">
        <f aca="false">IF($B105="","",IF($E105&lt;&gt;"",$E105,IFERROR(INDEX(Products!$C$6:$C$55,MATCH($B105,Products!$A$6:$A$55,0)),"")))</f>
        <v/>
      </c>
      <c r="J105" s="22" t="str">
        <f aca="false">IF(OR($A105="",$B105="",$C105="",I105="",AND($D105&lt;&gt;"",N($D105)&gt;N($C105))),"",$C105*I105)</f>
        <v/>
      </c>
      <c r="K105" s="21" t="str">
        <f aca="false">IF(J105="","",IF($D105&lt;&gt;"",$D105,$C105))</f>
        <v/>
      </c>
      <c r="L105" s="22" t="str">
        <f aca="false">IF(J105="","",J105*(INDEX(Products!$D$6:$D$55,MATCH($B105,Products!$A$6:$A$55,0))+INDEX(Products!$E$6:$E$55,MATCH($B105,Products!$A$6:$A$55,0))))</f>
        <v/>
      </c>
      <c r="M105" s="22" t="str">
        <f aca="false">IF(J105="","",K105*INDEX(Products!$F$6:$F$55,MATCH($B105,Products!$A$6:$A$55,0)))</f>
        <v/>
      </c>
      <c r="N105" s="22" t="str">
        <f aca="false">IF(J105="","",$C105*N(INDEX(Products!$G$6:$G$55,MATCH($B105,Products!$A$6:$A$55,0))))</f>
        <v/>
      </c>
      <c r="O105" s="22" t="str">
        <f aca="false">IF(J105="","",J105-N($G105)-L105-M105-N105-N($F105))</f>
        <v/>
      </c>
      <c r="P105" s="48" t="str">
        <f aca="false">IF(J105="","",YEAR($A105))</f>
        <v/>
      </c>
      <c r="Q105" s="48" t="str">
        <f aca="false">IF(J105="","",MONTH($A105))</f>
        <v/>
      </c>
    </row>
    <row r="106" customFormat="false" ht="15" hidden="false" customHeight="false" outlineLevel="0" collapsed="false">
      <c r="A106" s="45"/>
      <c r="B106" s="42"/>
      <c r="C106" s="46"/>
      <c r="D106" s="46"/>
      <c r="E106" s="43"/>
      <c r="F106" s="43"/>
      <c r="G106" s="43"/>
      <c r="H106" s="47" t="str">
        <f aca="false">IF(AND($A106="",$B106="",$C106="",$D106=""),"",IF(OR($A106="",$B106="",$C106=""),"Add month, product and units",IF(I106="","Product not found",IF(AND($D106&lt;&gt;"",N($D106)&gt;N($C106)),"Orders are more than units sold",""))))</f>
        <v/>
      </c>
      <c r="I106" s="22" t="str">
        <f aca="false">IF($B106="","",IF($E106&lt;&gt;"",$E106,IFERROR(INDEX(Products!$C$6:$C$55,MATCH($B106,Products!$A$6:$A$55,0)),"")))</f>
        <v/>
      </c>
      <c r="J106" s="22" t="str">
        <f aca="false">IF(OR($A106="",$B106="",$C106="",I106="",AND($D106&lt;&gt;"",N($D106)&gt;N($C106))),"",$C106*I106)</f>
        <v/>
      </c>
      <c r="K106" s="21" t="str">
        <f aca="false">IF(J106="","",IF($D106&lt;&gt;"",$D106,$C106))</f>
        <v/>
      </c>
      <c r="L106" s="22" t="str">
        <f aca="false">IF(J106="","",J106*(INDEX(Products!$D$6:$D$55,MATCH($B106,Products!$A$6:$A$55,0))+INDEX(Products!$E$6:$E$55,MATCH($B106,Products!$A$6:$A$55,0))))</f>
        <v/>
      </c>
      <c r="M106" s="22" t="str">
        <f aca="false">IF(J106="","",K106*INDEX(Products!$F$6:$F$55,MATCH($B106,Products!$A$6:$A$55,0)))</f>
        <v/>
      </c>
      <c r="N106" s="22" t="str">
        <f aca="false">IF(J106="","",$C106*N(INDEX(Products!$G$6:$G$55,MATCH($B106,Products!$A$6:$A$55,0))))</f>
        <v/>
      </c>
      <c r="O106" s="22" t="str">
        <f aca="false">IF(J106="","",J106-N($G106)-L106-M106-N106-N($F106))</f>
        <v/>
      </c>
      <c r="P106" s="48" t="str">
        <f aca="false">IF(J106="","",YEAR($A106))</f>
        <v/>
      </c>
      <c r="Q106" s="48" t="str">
        <f aca="false">IF(J106="","",MONTH($A106))</f>
        <v/>
      </c>
    </row>
    <row r="107" customFormat="false" ht="15" hidden="false" customHeight="false" outlineLevel="0" collapsed="false">
      <c r="A107" s="45"/>
      <c r="B107" s="42"/>
      <c r="C107" s="46"/>
      <c r="D107" s="46"/>
      <c r="E107" s="43"/>
      <c r="F107" s="43"/>
      <c r="G107" s="43"/>
      <c r="H107" s="47" t="str">
        <f aca="false">IF(AND($A107="",$B107="",$C107="",$D107=""),"",IF(OR($A107="",$B107="",$C107=""),"Add month, product and units",IF(I107="","Product not found",IF(AND($D107&lt;&gt;"",N($D107)&gt;N($C107)),"Orders are more than units sold",""))))</f>
        <v/>
      </c>
      <c r="I107" s="22" t="str">
        <f aca="false">IF($B107="","",IF($E107&lt;&gt;"",$E107,IFERROR(INDEX(Products!$C$6:$C$55,MATCH($B107,Products!$A$6:$A$55,0)),"")))</f>
        <v/>
      </c>
      <c r="J107" s="22" t="str">
        <f aca="false">IF(OR($A107="",$B107="",$C107="",I107="",AND($D107&lt;&gt;"",N($D107)&gt;N($C107))),"",$C107*I107)</f>
        <v/>
      </c>
      <c r="K107" s="21" t="str">
        <f aca="false">IF(J107="","",IF($D107&lt;&gt;"",$D107,$C107))</f>
        <v/>
      </c>
      <c r="L107" s="22" t="str">
        <f aca="false">IF(J107="","",J107*(INDEX(Products!$D$6:$D$55,MATCH($B107,Products!$A$6:$A$55,0))+INDEX(Products!$E$6:$E$55,MATCH($B107,Products!$A$6:$A$55,0))))</f>
        <v/>
      </c>
      <c r="M107" s="22" t="str">
        <f aca="false">IF(J107="","",K107*INDEX(Products!$F$6:$F$55,MATCH($B107,Products!$A$6:$A$55,0)))</f>
        <v/>
      </c>
      <c r="N107" s="22" t="str">
        <f aca="false">IF(J107="","",$C107*N(INDEX(Products!$G$6:$G$55,MATCH($B107,Products!$A$6:$A$55,0))))</f>
        <v/>
      </c>
      <c r="O107" s="22" t="str">
        <f aca="false">IF(J107="","",J107-N($G107)-L107-M107-N107-N($F107))</f>
        <v/>
      </c>
      <c r="P107" s="48" t="str">
        <f aca="false">IF(J107="","",YEAR($A107))</f>
        <v/>
      </c>
      <c r="Q107" s="48" t="str">
        <f aca="false">IF(J107="","",MONTH($A107))</f>
        <v/>
      </c>
    </row>
    <row r="108" customFormat="false" ht="15" hidden="false" customHeight="false" outlineLevel="0" collapsed="false">
      <c r="A108" s="45"/>
      <c r="B108" s="42"/>
      <c r="C108" s="46"/>
      <c r="D108" s="46"/>
      <c r="E108" s="43"/>
      <c r="F108" s="43"/>
      <c r="G108" s="43"/>
      <c r="H108" s="47" t="str">
        <f aca="false">IF(AND($A108="",$B108="",$C108="",$D108=""),"",IF(OR($A108="",$B108="",$C108=""),"Add month, product and units",IF(I108="","Product not found",IF(AND($D108&lt;&gt;"",N($D108)&gt;N($C108)),"Orders are more than units sold",""))))</f>
        <v/>
      </c>
      <c r="I108" s="22" t="str">
        <f aca="false">IF($B108="","",IF($E108&lt;&gt;"",$E108,IFERROR(INDEX(Products!$C$6:$C$55,MATCH($B108,Products!$A$6:$A$55,0)),"")))</f>
        <v/>
      </c>
      <c r="J108" s="22" t="str">
        <f aca="false">IF(OR($A108="",$B108="",$C108="",I108="",AND($D108&lt;&gt;"",N($D108)&gt;N($C108))),"",$C108*I108)</f>
        <v/>
      </c>
      <c r="K108" s="21" t="str">
        <f aca="false">IF(J108="","",IF($D108&lt;&gt;"",$D108,$C108))</f>
        <v/>
      </c>
      <c r="L108" s="22" t="str">
        <f aca="false">IF(J108="","",J108*(INDEX(Products!$D$6:$D$55,MATCH($B108,Products!$A$6:$A$55,0))+INDEX(Products!$E$6:$E$55,MATCH($B108,Products!$A$6:$A$55,0))))</f>
        <v/>
      </c>
      <c r="M108" s="22" t="str">
        <f aca="false">IF(J108="","",K108*INDEX(Products!$F$6:$F$55,MATCH($B108,Products!$A$6:$A$55,0)))</f>
        <v/>
      </c>
      <c r="N108" s="22" t="str">
        <f aca="false">IF(J108="","",$C108*N(INDEX(Products!$G$6:$G$55,MATCH($B108,Products!$A$6:$A$55,0))))</f>
        <v/>
      </c>
      <c r="O108" s="22" t="str">
        <f aca="false">IF(J108="","",J108-N($G108)-L108-M108-N108-N($F108))</f>
        <v/>
      </c>
      <c r="P108" s="48" t="str">
        <f aca="false">IF(J108="","",YEAR($A108))</f>
        <v/>
      </c>
      <c r="Q108" s="48" t="str">
        <f aca="false">IF(J108="","",MONTH($A108))</f>
        <v/>
      </c>
    </row>
    <row r="109" customFormat="false" ht="15" hidden="false" customHeight="false" outlineLevel="0" collapsed="false">
      <c r="A109" s="45"/>
      <c r="B109" s="42"/>
      <c r="C109" s="46"/>
      <c r="D109" s="46"/>
      <c r="E109" s="43"/>
      <c r="F109" s="43"/>
      <c r="G109" s="43"/>
      <c r="H109" s="47" t="str">
        <f aca="false">IF(AND($A109="",$B109="",$C109="",$D109=""),"",IF(OR($A109="",$B109="",$C109=""),"Add month, product and units",IF(I109="","Product not found",IF(AND($D109&lt;&gt;"",N($D109)&gt;N($C109)),"Orders are more than units sold",""))))</f>
        <v/>
      </c>
      <c r="I109" s="22" t="str">
        <f aca="false">IF($B109="","",IF($E109&lt;&gt;"",$E109,IFERROR(INDEX(Products!$C$6:$C$55,MATCH($B109,Products!$A$6:$A$55,0)),"")))</f>
        <v/>
      </c>
      <c r="J109" s="22" t="str">
        <f aca="false">IF(OR($A109="",$B109="",$C109="",I109="",AND($D109&lt;&gt;"",N($D109)&gt;N($C109))),"",$C109*I109)</f>
        <v/>
      </c>
      <c r="K109" s="21" t="str">
        <f aca="false">IF(J109="","",IF($D109&lt;&gt;"",$D109,$C109))</f>
        <v/>
      </c>
      <c r="L109" s="22" t="str">
        <f aca="false">IF(J109="","",J109*(INDEX(Products!$D$6:$D$55,MATCH($B109,Products!$A$6:$A$55,0))+INDEX(Products!$E$6:$E$55,MATCH($B109,Products!$A$6:$A$55,0))))</f>
        <v/>
      </c>
      <c r="M109" s="22" t="str">
        <f aca="false">IF(J109="","",K109*INDEX(Products!$F$6:$F$55,MATCH($B109,Products!$A$6:$A$55,0)))</f>
        <v/>
      </c>
      <c r="N109" s="22" t="str">
        <f aca="false">IF(J109="","",$C109*N(INDEX(Products!$G$6:$G$55,MATCH($B109,Products!$A$6:$A$55,0))))</f>
        <v/>
      </c>
      <c r="O109" s="22" t="str">
        <f aca="false">IF(J109="","",J109-N($G109)-L109-M109-N109-N($F109))</f>
        <v/>
      </c>
      <c r="P109" s="48" t="str">
        <f aca="false">IF(J109="","",YEAR($A109))</f>
        <v/>
      </c>
      <c r="Q109" s="48" t="str">
        <f aca="false">IF(J109="","",MONTH($A109))</f>
        <v/>
      </c>
    </row>
    <row r="110" customFormat="false" ht="15" hidden="false" customHeight="false" outlineLevel="0" collapsed="false">
      <c r="A110" s="45"/>
      <c r="B110" s="42"/>
      <c r="C110" s="46"/>
      <c r="D110" s="46"/>
      <c r="E110" s="43"/>
      <c r="F110" s="43"/>
      <c r="G110" s="43"/>
      <c r="H110" s="47" t="str">
        <f aca="false">IF(AND($A110="",$B110="",$C110="",$D110=""),"",IF(OR($A110="",$B110="",$C110=""),"Add month, product and units",IF(I110="","Product not found",IF(AND($D110&lt;&gt;"",N($D110)&gt;N($C110)),"Orders are more than units sold",""))))</f>
        <v/>
      </c>
      <c r="I110" s="22" t="str">
        <f aca="false">IF($B110="","",IF($E110&lt;&gt;"",$E110,IFERROR(INDEX(Products!$C$6:$C$55,MATCH($B110,Products!$A$6:$A$55,0)),"")))</f>
        <v/>
      </c>
      <c r="J110" s="22" t="str">
        <f aca="false">IF(OR($A110="",$B110="",$C110="",I110="",AND($D110&lt;&gt;"",N($D110)&gt;N($C110))),"",$C110*I110)</f>
        <v/>
      </c>
      <c r="K110" s="21" t="str">
        <f aca="false">IF(J110="","",IF($D110&lt;&gt;"",$D110,$C110))</f>
        <v/>
      </c>
      <c r="L110" s="22" t="str">
        <f aca="false">IF(J110="","",J110*(INDEX(Products!$D$6:$D$55,MATCH($B110,Products!$A$6:$A$55,0))+INDEX(Products!$E$6:$E$55,MATCH($B110,Products!$A$6:$A$55,0))))</f>
        <v/>
      </c>
      <c r="M110" s="22" t="str">
        <f aca="false">IF(J110="","",K110*INDEX(Products!$F$6:$F$55,MATCH($B110,Products!$A$6:$A$55,0)))</f>
        <v/>
      </c>
      <c r="N110" s="22" t="str">
        <f aca="false">IF(J110="","",$C110*N(INDEX(Products!$G$6:$G$55,MATCH($B110,Products!$A$6:$A$55,0))))</f>
        <v/>
      </c>
      <c r="O110" s="22" t="str">
        <f aca="false">IF(J110="","",J110-N($G110)-L110-M110-N110-N($F110))</f>
        <v/>
      </c>
      <c r="P110" s="48" t="str">
        <f aca="false">IF(J110="","",YEAR($A110))</f>
        <v/>
      </c>
      <c r="Q110" s="48" t="str">
        <f aca="false">IF(J110="","",MONTH($A110))</f>
        <v/>
      </c>
    </row>
    <row r="111" customFormat="false" ht="15" hidden="false" customHeight="false" outlineLevel="0" collapsed="false">
      <c r="A111" s="45"/>
      <c r="B111" s="42"/>
      <c r="C111" s="46"/>
      <c r="D111" s="46"/>
      <c r="E111" s="43"/>
      <c r="F111" s="43"/>
      <c r="G111" s="43"/>
      <c r="H111" s="47" t="str">
        <f aca="false">IF(AND($A111="",$B111="",$C111="",$D111=""),"",IF(OR($A111="",$B111="",$C111=""),"Add month, product and units",IF(I111="","Product not found",IF(AND($D111&lt;&gt;"",N($D111)&gt;N($C111)),"Orders are more than units sold",""))))</f>
        <v/>
      </c>
      <c r="I111" s="22" t="str">
        <f aca="false">IF($B111="","",IF($E111&lt;&gt;"",$E111,IFERROR(INDEX(Products!$C$6:$C$55,MATCH($B111,Products!$A$6:$A$55,0)),"")))</f>
        <v/>
      </c>
      <c r="J111" s="22" t="str">
        <f aca="false">IF(OR($A111="",$B111="",$C111="",I111="",AND($D111&lt;&gt;"",N($D111)&gt;N($C111))),"",$C111*I111)</f>
        <v/>
      </c>
      <c r="K111" s="21" t="str">
        <f aca="false">IF(J111="","",IF($D111&lt;&gt;"",$D111,$C111))</f>
        <v/>
      </c>
      <c r="L111" s="22" t="str">
        <f aca="false">IF(J111="","",J111*(INDEX(Products!$D$6:$D$55,MATCH($B111,Products!$A$6:$A$55,0))+INDEX(Products!$E$6:$E$55,MATCH($B111,Products!$A$6:$A$55,0))))</f>
        <v/>
      </c>
      <c r="M111" s="22" t="str">
        <f aca="false">IF(J111="","",K111*INDEX(Products!$F$6:$F$55,MATCH($B111,Products!$A$6:$A$55,0)))</f>
        <v/>
      </c>
      <c r="N111" s="22" t="str">
        <f aca="false">IF(J111="","",$C111*N(INDEX(Products!$G$6:$G$55,MATCH($B111,Products!$A$6:$A$55,0))))</f>
        <v/>
      </c>
      <c r="O111" s="22" t="str">
        <f aca="false">IF(J111="","",J111-N($G111)-L111-M111-N111-N($F111))</f>
        <v/>
      </c>
      <c r="P111" s="48" t="str">
        <f aca="false">IF(J111="","",YEAR($A111))</f>
        <v/>
      </c>
      <c r="Q111" s="48" t="str">
        <f aca="false">IF(J111="","",MONTH($A111))</f>
        <v/>
      </c>
    </row>
    <row r="112" customFormat="false" ht="15" hidden="false" customHeight="false" outlineLevel="0" collapsed="false">
      <c r="A112" s="45"/>
      <c r="B112" s="42"/>
      <c r="C112" s="46"/>
      <c r="D112" s="46"/>
      <c r="E112" s="43"/>
      <c r="F112" s="43"/>
      <c r="G112" s="43"/>
      <c r="H112" s="47" t="str">
        <f aca="false">IF(AND($A112="",$B112="",$C112="",$D112=""),"",IF(OR($A112="",$B112="",$C112=""),"Add month, product and units",IF(I112="","Product not found",IF(AND($D112&lt;&gt;"",N($D112)&gt;N($C112)),"Orders are more than units sold",""))))</f>
        <v/>
      </c>
      <c r="I112" s="22" t="str">
        <f aca="false">IF($B112="","",IF($E112&lt;&gt;"",$E112,IFERROR(INDEX(Products!$C$6:$C$55,MATCH($B112,Products!$A$6:$A$55,0)),"")))</f>
        <v/>
      </c>
      <c r="J112" s="22" t="str">
        <f aca="false">IF(OR($A112="",$B112="",$C112="",I112="",AND($D112&lt;&gt;"",N($D112)&gt;N($C112))),"",$C112*I112)</f>
        <v/>
      </c>
      <c r="K112" s="21" t="str">
        <f aca="false">IF(J112="","",IF($D112&lt;&gt;"",$D112,$C112))</f>
        <v/>
      </c>
      <c r="L112" s="22" t="str">
        <f aca="false">IF(J112="","",J112*(INDEX(Products!$D$6:$D$55,MATCH($B112,Products!$A$6:$A$55,0))+INDEX(Products!$E$6:$E$55,MATCH($B112,Products!$A$6:$A$55,0))))</f>
        <v/>
      </c>
      <c r="M112" s="22" t="str">
        <f aca="false">IF(J112="","",K112*INDEX(Products!$F$6:$F$55,MATCH($B112,Products!$A$6:$A$55,0)))</f>
        <v/>
      </c>
      <c r="N112" s="22" t="str">
        <f aca="false">IF(J112="","",$C112*N(INDEX(Products!$G$6:$G$55,MATCH($B112,Products!$A$6:$A$55,0))))</f>
        <v/>
      </c>
      <c r="O112" s="22" t="str">
        <f aca="false">IF(J112="","",J112-N($G112)-L112-M112-N112-N($F112))</f>
        <v/>
      </c>
      <c r="P112" s="48" t="str">
        <f aca="false">IF(J112="","",YEAR($A112))</f>
        <v/>
      </c>
      <c r="Q112" s="48" t="str">
        <f aca="false">IF(J112="","",MONTH($A112))</f>
        <v/>
      </c>
    </row>
    <row r="113" customFormat="false" ht="15" hidden="false" customHeight="false" outlineLevel="0" collapsed="false">
      <c r="A113" s="45"/>
      <c r="B113" s="42"/>
      <c r="C113" s="46"/>
      <c r="D113" s="46"/>
      <c r="E113" s="43"/>
      <c r="F113" s="43"/>
      <c r="G113" s="43"/>
      <c r="H113" s="47" t="str">
        <f aca="false">IF(AND($A113="",$B113="",$C113="",$D113=""),"",IF(OR($A113="",$B113="",$C113=""),"Add month, product and units",IF(I113="","Product not found",IF(AND($D113&lt;&gt;"",N($D113)&gt;N($C113)),"Orders are more than units sold",""))))</f>
        <v/>
      </c>
      <c r="I113" s="22" t="str">
        <f aca="false">IF($B113="","",IF($E113&lt;&gt;"",$E113,IFERROR(INDEX(Products!$C$6:$C$55,MATCH($B113,Products!$A$6:$A$55,0)),"")))</f>
        <v/>
      </c>
      <c r="J113" s="22" t="str">
        <f aca="false">IF(OR($A113="",$B113="",$C113="",I113="",AND($D113&lt;&gt;"",N($D113)&gt;N($C113))),"",$C113*I113)</f>
        <v/>
      </c>
      <c r="K113" s="21" t="str">
        <f aca="false">IF(J113="","",IF($D113&lt;&gt;"",$D113,$C113))</f>
        <v/>
      </c>
      <c r="L113" s="22" t="str">
        <f aca="false">IF(J113="","",J113*(INDEX(Products!$D$6:$D$55,MATCH($B113,Products!$A$6:$A$55,0))+INDEX(Products!$E$6:$E$55,MATCH($B113,Products!$A$6:$A$55,0))))</f>
        <v/>
      </c>
      <c r="M113" s="22" t="str">
        <f aca="false">IF(J113="","",K113*INDEX(Products!$F$6:$F$55,MATCH($B113,Products!$A$6:$A$55,0)))</f>
        <v/>
      </c>
      <c r="N113" s="22" t="str">
        <f aca="false">IF(J113="","",$C113*N(INDEX(Products!$G$6:$G$55,MATCH($B113,Products!$A$6:$A$55,0))))</f>
        <v/>
      </c>
      <c r="O113" s="22" t="str">
        <f aca="false">IF(J113="","",J113-N($G113)-L113-M113-N113-N($F113))</f>
        <v/>
      </c>
      <c r="P113" s="48" t="str">
        <f aca="false">IF(J113="","",YEAR($A113))</f>
        <v/>
      </c>
      <c r="Q113" s="48" t="str">
        <f aca="false">IF(J113="","",MONTH($A113))</f>
        <v/>
      </c>
    </row>
    <row r="114" customFormat="false" ht="15" hidden="false" customHeight="false" outlineLevel="0" collapsed="false">
      <c r="A114" s="45"/>
      <c r="B114" s="42"/>
      <c r="C114" s="46"/>
      <c r="D114" s="46"/>
      <c r="E114" s="43"/>
      <c r="F114" s="43"/>
      <c r="G114" s="43"/>
      <c r="H114" s="47" t="str">
        <f aca="false">IF(AND($A114="",$B114="",$C114="",$D114=""),"",IF(OR($A114="",$B114="",$C114=""),"Add month, product and units",IF(I114="","Product not found",IF(AND($D114&lt;&gt;"",N($D114)&gt;N($C114)),"Orders are more than units sold",""))))</f>
        <v/>
      </c>
      <c r="I114" s="22" t="str">
        <f aca="false">IF($B114="","",IF($E114&lt;&gt;"",$E114,IFERROR(INDEX(Products!$C$6:$C$55,MATCH($B114,Products!$A$6:$A$55,0)),"")))</f>
        <v/>
      </c>
      <c r="J114" s="22" t="str">
        <f aca="false">IF(OR($A114="",$B114="",$C114="",I114="",AND($D114&lt;&gt;"",N($D114)&gt;N($C114))),"",$C114*I114)</f>
        <v/>
      </c>
      <c r="K114" s="21" t="str">
        <f aca="false">IF(J114="","",IF($D114&lt;&gt;"",$D114,$C114))</f>
        <v/>
      </c>
      <c r="L114" s="22" t="str">
        <f aca="false">IF(J114="","",J114*(INDEX(Products!$D$6:$D$55,MATCH($B114,Products!$A$6:$A$55,0))+INDEX(Products!$E$6:$E$55,MATCH($B114,Products!$A$6:$A$55,0))))</f>
        <v/>
      </c>
      <c r="M114" s="22" t="str">
        <f aca="false">IF(J114="","",K114*INDEX(Products!$F$6:$F$55,MATCH($B114,Products!$A$6:$A$55,0)))</f>
        <v/>
      </c>
      <c r="N114" s="22" t="str">
        <f aca="false">IF(J114="","",$C114*N(INDEX(Products!$G$6:$G$55,MATCH($B114,Products!$A$6:$A$55,0))))</f>
        <v/>
      </c>
      <c r="O114" s="22" t="str">
        <f aca="false">IF(J114="","",J114-N($G114)-L114-M114-N114-N($F114))</f>
        <v/>
      </c>
      <c r="P114" s="48" t="str">
        <f aca="false">IF(J114="","",YEAR($A114))</f>
        <v/>
      </c>
      <c r="Q114" s="48" t="str">
        <f aca="false">IF(J114="","",MONTH($A114))</f>
        <v/>
      </c>
    </row>
    <row r="115" customFormat="false" ht="15" hidden="false" customHeight="false" outlineLevel="0" collapsed="false">
      <c r="A115" s="45"/>
      <c r="B115" s="42"/>
      <c r="C115" s="46"/>
      <c r="D115" s="46"/>
      <c r="E115" s="43"/>
      <c r="F115" s="43"/>
      <c r="G115" s="43"/>
      <c r="H115" s="47" t="str">
        <f aca="false">IF(AND($A115="",$B115="",$C115="",$D115=""),"",IF(OR($A115="",$B115="",$C115=""),"Add month, product and units",IF(I115="","Product not found",IF(AND($D115&lt;&gt;"",N($D115)&gt;N($C115)),"Orders are more than units sold",""))))</f>
        <v/>
      </c>
      <c r="I115" s="22" t="str">
        <f aca="false">IF($B115="","",IF($E115&lt;&gt;"",$E115,IFERROR(INDEX(Products!$C$6:$C$55,MATCH($B115,Products!$A$6:$A$55,0)),"")))</f>
        <v/>
      </c>
      <c r="J115" s="22" t="str">
        <f aca="false">IF(OR($A115="",$B115="",$C115="",I115="",AND($D115&lt;&gt;"",N($D115)&gt;N($C115))),"",$C115*I115)</f>
        <v/>
      </c>
      <c r="K115" s="21" t="str">
        <f aca="false">IF(J115="","",IF($D115&lt;&gt;"",$D115,$C115))</f>
        <v/>
      </c>
      <c r="L115" s="22" t="str">
        <f aca="false">IF(J115="","",J115*(INDEX(Products!$D$6:$D$55,MATCH($B115,Products!$A$6:$A$55,0))+INDEX(Products!$E$6:$E$55,MATCH($B115,Products!$A$6:$A$55,0))))</f>
        <v/>
      </c>
      <c r="M115" s="22" t="str">
        <f aca="false">IF(J115="","",K115*INDEX(Products!$F$6:$F$55,MATCH($B115,Products!$A$6:$A$55,0)))</f>
        <v/>
      </c>
      <c r="N115" s="22" t="str">
        <f aca="false">IF(J115="","",$C115*N(INDEX(Products!$G$6:$G$55,MATCH($B115,Products!$A$6:$A$55,0))))</f>
        <v/>
      </c>
      <c r="O115" s="22" t="str">
        <f aca="false">IF(J115="","",J115-N($G115)-L115-M115-N115-N($F115))</f>
        <v/>
      </c>
      <c r="P115" s="48" t="str">
        <f aca="false">IF(J115="","",YEAR($A115))</f>
        <v/>
      </c>
      <c r="Q115" s="48" t="str">
        <f aca="false">IF(J115="","",MONTH($A115))</f>
        <v/>
      </c>
    </row>
    <row r="116" customFormat="false" ht="15" hidden="false" customHeight="false" outlineLevel="0" collapsed="false">
      <c r="A116" s="45"/>
      <c r="B116" s="42"/>
      <c r="C116" s="46"/>
      <c r="D116" s="46"/>
      <c r="E116" s="43"/>
      <c r="F116" s="43"/>
      <c r="G116" s="43"/>
      <c r="H116" s="47" t="str">
        <f aca="false">IF(AND($A116="",$B116="",$C116="",$D116=""),"",IF(OR($A116="",$B116="",$C116=""),"Add month, product and units",IF(I116="","Product not found",IF(AND($D116&lt;&gt;"",N($D116)&gt;N($C116)),"Orders are more than units sold",""))))</f>
        <v/>
      </c>
      <c r="I116" s="22" t="str">
        <f aca="false">IF($B116="","",IF($E116&lt;&gt;"",$E116,IFERROR(INDEX(Products!$C$6:$C$55,MATCH($B116,Products!$A$6:$A$55,0)),"")))</f>
        <v/>
      </c>
      <c r="J116" s="22" t="str">
        <f aca="false">IF(OR($A116="",$B116="",$C116="",I116="",AND($D116&lt;&gt;"",N($D116)&gt;N($C116))),"",$C116*I116)</f>
        <v/>
      </c>
      <c r="K116" s="21" t="str">
        <f aca="false">IF(J116="","",IF($D116&lt;&gt;"",$D116,$C116))</f>
        <v/>
      </c>
      <c r="L116" s="22" t="str">
        <f aca="false">IF(J116="","",J116*(INDEX(Products!$D$6:$D$55,MATCH($B116,Products!$A$6:$A$55,0))+INDEX(Products!$E$6:$E$55,MATCH($B116,Products!$A$6:$A$55,0))))</f>
        <v/>
      </c>
      <c r="M116" s="22" t="str">
        <f aca="false">IF(J116="","",K116*INDEX(Products!$F$6:$F$55,MATCH($B116,Products!$A$6:$A$55,0)))</f>
        <v/>
      </c>
      <c r="N116" s="22" t="str">
        <f aca="false">IF(J116="","",$C116*N(INDEX(Products!$G$6:$G$55,MATCH($B116,Products!$A$6:$A$55,0))))</f>
        <v/>
      </c>
      <c r="O116" s="22" t="str">
        <f aca="false">IF(J116="","",J116-N($G116)-L116-M116-N116-N($F116))</f>
        <v/>
      </c>
      <c r="P116" s="48" t="str">
        <f aca="false">IF(J116="","",YEAR($A116))</f>
        <v/>
      </c>
      <c r="Q116" s="48" t="str">
        <f aca="false">IF(J116="","",MONTH($A116))</f>
        <v/>
      </c>
    </row>
    <row r="117" customFormat="false" ht="15" hidden="false" customHeight="false" outlineLevel="0" collapsed="false">
      <c r="A117" s="45"/>
      <c r="B117" s="42"/>
      <c r="C117" s="46"/>
      <c r="D117" s="46"/>
      <c r="E117" s="43"/>
      <c r="F117" s="43"/>
      <c r="G117" s="43"/>
      <c r="H117" s="47" t="str">
        <f aca="false">IF(AND($A117="",$B117="",$C117="",$D117=""),"",IF(OR($A117="",$B117="",$C117=""),"Add month, product and units",IF(I117="","Product not found",IF(AND($D117&lt;&gt;"",N($D117)&gt;N($C117)),"Orders are more than units sold",""))))</f>
        <v/>
      </c>
      <c r="I117" s="22" t="str">
        <f aca="false">IF($B117="","",IF($E117&lt;&gt;"",$E117,IFERROR(INDEX(Products!$C$6:$C$55,MATCH($B117,Products!$A$6:$A$55,0)),"")))</f>
        <v/>
      </c>
      <c r="J117" s="22" t="str">
        <f aca="false">IF(OR($A117="",$B117="",$C117="",I117="",AND($D117&lt;&gt;"",N($D117)&gt;N($C117))),"",$C117*I117)</f>
        <v/>
      </c>
      <c r="K117" s="21" t="str">
        <f aca="false">IF(J117="","",IF($D117&lt;&gt;"",$D117,$C117))</f>
        <v/>
      </c>
      <c r="L117" s="22" t="str">
        <f aca="false">IF(J117="","",J117*(INDEX(Products!$D$6:$D$55,MATCH($B117,Products!$A$6:$A$55,0))+INDEX(Products!$E$6:$E$55,MATCH($B117,Products!$A$6:$A$55,0))))</f>
        <v/>
      </c>
      <c r="M117" s="22" t="str">
        <f aca="false">IF(J117="","",K117*INDEX(Products!$F$6:$F$55,MATCH($B117,Products!$A$6:$A$55,0)))</f>
        <v/>
      </c>
      <c r="N117" s="22" t="str">
        <f aca="false">IF(J117="","",$C117*N(INDEX(Products!$G$6:$G$55,MATCH($B117,Products!$A$6:$A$55,0))))</f>
        <v/>
      </c>
      <c r="O117" s="22" t="str">
        <f aca="false">IF(J117="","",J117-N($G117)-L117-M117-N117-N($F117))</f>
        <v/>
      </c>
      <c r="P117" s="48" t="str">
        <f aca="false">IF(J117="","",YEAR($A117))</f>
        <v/>
      </c>
      <c r="Q117" s="48" t="str">
        <f aca="false">IF(J117="","",MONTH($A117))</f>
        <v/>
      </c>
    </row>
    <row r="118" customFormat="false" ht="15" hidden="false" customHeight="false" outlineLevel="0" collapsed="false">
      <c r="A118" s="45"/>
      <c r="B118" s="42"/>
      <c r="C118" s="46"/>
      <c r="D118" s="46"/>
      <c r="E118" s="43"/>
      <c r="F118" s="43"/>
      <c r="G118" s="43"/>
      <c r="H118" s="47" t="str">
        <f aca="false">IF(AND($A118="",$B118="",$C118="",$D118=""),"",IF(OR($A118="",$B118="",$C118=""),"Add month, product and units",IF(I118="","Product not found",IF(AND($D118&lt;&gt;"",N($D118)&gt;N($C118)),"Orders are more than units sold",""))))</f>
        <v/>
      </c>
      <c r="I118" s="22" t="str">
        <f aca="false">IF($B118="","",IF($E118&lt;&gt;"",$E118,IFERROR(INDEX(Products!$C$6:$C$55,MATCH($B118,Products!$A$6:$A$55,0)),"")))</f>
        <v/>
      </c>
      <c r="J118" s="22" t="str">
        <f aca="false">IF(OR($A118="",$B118="",$C118="",I118="",AND($D118&lt;&gt;"",N($D118)&gt;N($C118))),"",$C118*I118)</f>
        <v/>
      </c>
      <c r="K118" s="21" t="str">
        <f aca="false">IF(J118="","",IF($D118&lt;&gt;"",$D118,$C118))</f>
        <v/>
      </c>
      <c r="L118" s="22" t="str">
        <f aca="false">IF(J118="","",J118*(INDEX(Products!$D$6:$D$55,MATCH($B118,Products!$A$6:$A$55,0))+INDEX(Products!$E$6:$E$55,MATCH($B118,Products!$A$6:$A$55,0))))</f>
        <v/>
      </c>
      <c r="M118" s="22" t="str">
        <f aca="false">IF(J118="","",K118*INDEX(Products!$F$6:$F$55,MATCH($B118,Products!$A$6:$A$55,0)))</f>
        <v/>
      </c>
      <c r="N118" s="22" t="str">
        <f aca="false">IF(J118="","",$C118*N(INDEX(Products!$G$6:$G$55,MATCH($B118,Products!$A$6:$A$55,0))))</f>
        <v/>
      </c>
      <c r="O118" s="22" t="str">
        <f aca="false">IF(J118="","",J118-N($G118)-L118-M118-N118-N($F118))</f>
        <v/>
      </c>
      <c r="P118" s="48" t="str">
        <f aca="false">IF(J118="","",YEAR($A118))</f>
        <v/>
      </c>
      <c r="Q118" s="48" t="str">
        <f aca="false">IF(J118="","",MONTH($A118))</f>
        <v/>
      </c>
    </row>
    <row r="119" customFormat="false" ht="15" hidden="false" customHeight="false" outlineLevel="0" collapsed="false">
      <c r="A119" s="45"/>
      <c r="B119" s="42"/>
      <c r="C119" s="46"/>
      <c r="D119" s="46"/>
      <c r="E119" s="43"/>
      <c r="F119" s="43"/>
      <c r="G119" s="43"/>
      <c r="H119" s="47" t="str">
        <f aca="false">IF(AND($A119="",$B119="",$C119="",$D119=""),"",IF(OR($A119="",$B119="",$C119=""),"Add month, product and units",IF(I119="","Product not found",IF(AND($D119&lt;&gt;"",N($D119)&gt;N($C119)),"Orders are more than units sold",""))))</f>
        <v/>
      </c>
      <c r="I119" s="22" t="str">
        <f aca="false">IF($B119="","",IF($E119&lt;&gt;"",$E119,IFERROR(INDEX(Products!$C$6:$C$55,MATCH($B119,Products!$A$6:$A$55,0)),"")))</f>
        <v/>
      </c>
      <c r="J119" s="22" t="str">
        <f aca="false">IF(OR($A119="",$B119="",$C119="",I119="",AND($D119&lt;&gt;"",N($D119)&gt;N($C119))),"",$C119*I119)</f>
        <v/>
      </c>
      <c r="K119" s="21" t="str">
        <f aca="false">IF(J119="","",IF($D119&lt;&gt;"",$D119,$C119))</f>
        <v/>
      </c>
      <c r="L119" s="22" t="str">
        <f aca="false">IF(J119="","",J119*(INDEX(Products!$D$6:$D$55,MATCH($B119,Products!$A$6:$A$55,0))+INDEX(Products!$E$6:$E$55,MATCH($B119,Products!$A$6:$A$55,0))))</f>
        <v/>
      </c>
      <c r="M119" s="22" t="str">
        <f aca="false">IF(J119="","",K119*INDEX(Products!$F$6:$F$55,MATCH($B119,Products!$A$6:$A$55,0)))</f>
        <v/>
      </c>
      <c r="N119" s="22" t="str">
        <f aca="false">IF(J119="","",$C119*N(INDEX(Products!$G$6:$G$55,MATCH($B119,Products!$A$6:$A$55,0))))</f>
        <v/>
      </c>
      <c r="O119" s="22" t="str">
        <f aca="false">IF(J119="","",J119-N($G119)-L119-M119-N119-N($F119))</f>
        <v/>
      </c>
      <c r="P119" s="48" t="str">
        <f aca="false">IF(J119="","",YEAR($A119))</f>
        <v/>
      </c>
      <c r="Q119" s="48" t="str">
        <f aca="false">IF(J119="","",MONTH($A119))</f>
        <v/>
      </c>
    </row>
    <row r="120" customFormat="false" ht="15" hidden="false" customHeight="false" outlineLevel="0" collapsed="false">
      <c r="A120" s="45"/>
      <c r="B120" s="42"/>
      <c r="C120" s="46"/>
      <c r="D120" s="46"/>
      <c r="E120" s="43"/>
      <c r="F120" s="43"/>
      <c r="G120" s="43"/>
      <c r="H120" s="47" t="str">
        <f aca="false">IF(AND($A120="",$B120="",$C120="",$D120=""),"",IF(OR($A120="",$B120="",$C120=""),"Add month, product and units",IF(I120="","Product not found",IF(AND($D120&lt;&gt;"",N($D120)&gt;N($C120)),"Orders are more than units sold",""))))</f>
        <v/>
      </c>
      <c r="I120" s="22" t="str">
        <f aca="false">IF($B120="","",IF($E120&lt;&gt;"",$E120,IFERROR(INDEX(Products!$C$6:$C$55,MATCH($B120,Products!$A$6:$A$55,0)),"")))</f>
        <v/>
      </c>
      <c r="J120" s="22" t="str">
        <f aca="false">IF(OR($A120="",$B120="",$C120="",I120="",AND($D120&lt;&gt;"",N($D120)&gt;N($C120))),"",$C120*I120)</f>
        <v/>
      </c>
      <c r="K120" s="21" t="str">
        <f aca="false">IF(J120="","",IF($D120&lt;&gt;"",$D120,$C120))</f>
        <v/>
      </c>
      <c r="L120" s="22" t="str">
        <f aca="false">IF(J120="","",J120*(INDEX(Products!$D$6:$D$55,MATCH($B120,Products!$A$6:$A$55,0))+INDEX(Products!$E$6:$E$55,MATCH($B120,Products!$A$6:$A$55,0))))</f>
        <v/>
      </c>
      <c r="M120" s="22" t="str">
        <f aca="false">IF(J120="","",K120*INDEX(Products!$F$6:$F$55,MATCH($B120,Products!$A$6:$A$55,0)))</f>
        <v/>
      </c>
      <c r="N120" s="22" t="str">
        <f aca="false">IF(J120="","",$C120*N(INDEX(Products!$G$6:$G$55,MATCH($B120,Products!$A$6:$A$55,0))))</f>
        <v/>
      </c>
      <c r="O120" s="22" t="str">
        <f aca="false">IF(J120="","",J120-N($G120)-L120-M120-N120-N($F120))</f>
        <v/>
      </c>
      <c r="P120" s="48" t="str">
        <f aca="false">IF(J120="","",YEAR($A120))</f>
        <v/>
      </c>
      <c r="Q120" s="48" t="str">
        <f aca="false">IF(J120="","",MONTH($A120))</f>
        <v/>
      </c>
    </row>
    <row r="121" customFormat="false" ht="15" hidden="false" customHeight="false" outlineLevel="0" collapsed="false">
      <c r="A121" s="45"/>
      <c r="B121" s="42"/>
      <c r="C121" s="46"/>
      <c r="D121" s="46"/>
      <c r="E121" s="43"/>
      <c r="F121" s="43"/>
      <c r="G121" s="43"/>
      <c r="H121" s="47" t="str">
        <f aca="false">IF(AND($A121="",$B121="",$C121="",$D121=""),"",IF(OR($A121="",$B121="",$C121=""),"Add month, product and units",IF(I121="","Product not found",IF(AND($D121&lt;&gt;"",N($D121)&gt;N($C121)),"Orders are more than units sold",""))))</f>
        <v/>
      </c>
      <c r="I121" s="22" t="str">
        <f aca="false">IF($B121="","",IF($E121&lt;&gt;"",$E121,IFERROR(INDEX(Products!$C$6:$C$55,MATCH($B121,Products!$A$6:$A$55,0)),"")))</f>
        <v/>
      </c>
      <c r="J121" s="22" t="str">
        <f aca="false">IF(OR($A121="",$B121="",$C121="",I121="",AND($D121&lt;&gt;"",N($D121)&gt;N($C121))),"",$C121*I121)</f>
        <v/>
      </c>
      <c r="K121" s="21" t="str">
        <f aca="false">IF(J121="","",IF($D121&lt;&gt;"",$D121,$C121))</f>
        <v/>
      </c>
      <c r="L121" s="22" t="str">
        <f aca="false">IF(J121="","",J121*(INDEX(Products!$D$6:$D$55,MATCH($B121,Products!$A$6:$A$55,0))+INDEX(Products!$E$6:$E$55,MATCH($B121,Products!$A$6:$A$55,0))))</f>
        <v/>
      </c>
      <c r="M121" s="22" t="str">
        <f aca="false">IF(J121="","",K121*INDEX(Products!$F$6:$F$55,MATCH($B121,Products!$A$6:$A$55,0)))</f>
        <v/>
      </c>
      <c r="N121" s="22" t="str">
        <f aca="false">IF(J121="","",$C121*N(INDEX(Products!$G$6:$G$55,MATCH($B121,Products!$A$6:$A$55,0))))</f>
        <v/>
      </c>
      <c r="O121" s="22" t="str">
        <f aca="false">IF(J121="","",J121-N($G121)-L121-M121-N121-N($F121))</f>
        <v/>
      </c>
      <c r="P121" s="48" t="str">
        <f aca="false">IF(J121="","",YEAR($A121))</f>
        <v/>
      </c>
      <c r="Q121" s="48" t="str">
        <f aca="false">IF(J121="","",MONTH($A121))</f>
        <v/>
      </c>
    </row>
    <row r="122" customFormat="false" ht="15" hidden="false" customHeight="false" outlineLevel="0" collapsed="false">
      <c r="A122" s="45"/>
      <c r="B122" s="42"/>
      <c r="C122" s="46"/>
      <c r="D122" s="46"/>
      <c r="E122" s="43"/>
      <c r="F122" s="43"/>
      <c r="G122" s="43"/>
      <c r="H122" s="47" t="str">
        <f aca="false">IF(AND($A122="",$B122="",$C122="",$D122=""),"",IF(OR($A122="",$B122="",$C122=""),"Add month, product and units",IF(I122="","Product not found",IF(AND($D122&lt;&gt;"",N($D122)&gt;N($C122)),"Orders are more than units sold",""))))</f>
        <v/>
      </c>
      <c r="I122" s="22" t="str">
        <f aca="false">IF($B122="","",IF($E122&lt;&gt;"",$E122,IFERROR(INDEX(Products!$C$6:$C$55,MATCH($B122,Products!$A$6:$A$55,0)),"")))</f>
        <v/>
      </c>
      <c r="J122" s="22" t="str">
        <f aca="false">IF(OR($A122="",$B122="",$C122="",I122="",AND($D122&lt;&gt;"",N($D122)&gt;N($C122))),"",$C122*I122)</f>
        <v/>
      </c>
      <c r="K122" s="21" t="str">
        <f aca="false">IF(J122="","",IF($D122&lt;&gt;"",$D122,$C122))</f>
        <v/>
      </c>
      <c r="L122" s="22" t="str">
        <f aca="false">IF(J122="","",J122*(INDEX(Products!$D$6:$D$55,MATCH($B122,Products!$A$6:$A$55,0))+INDEX(Products!$E$6:$E$55,MATCH($B122,Products!$A$6:$A$55,0))))</f>
        <v/>
      </c>
      <c r="M122" s="22" t="str">
        <f aca="false">IF(J122="","",K122*INDEX(Products!$F$6:$F$55,MATCH($B122,Products!$A$6:$A$55,0)))</f>
        <v/>
      </c>
      <c r="N122" s="22" t="str">
        <f aca="false">IF(J122="","",$C122*N(INDEX(Products!$G$6:$G$55,MATCH($B122,Products!$A$6:$A$55,0))))</f>
        <v/>
      </c>
      <c r="O122" s="22" t="str">
        <f aca="false">IF(J122="","",J122-N($G122)-L122-M122-N122-N($F122))</f>
        <v/>
      </c>
      <c r="P122" s="48" t="str">
        <f aca="false">IF(J122="","",YEAR($A122))</f>
        <v/>
      </c>
      <c r="Q122" s="48" t="str">
        <f aca="false">IF(J122="","",MONTH($A122))</f>
        <v/>
      </c>
    </row>
    <row r="123" customFormat="false" ht="15" hidden="false" customHeight="false" outlineLevel="0" collapsed="false">
      <c r="A123" s="45"/>
      <c r="B123" s="42"/>
      <c r="C123" s="46"/>
      <c r="D123" s="46"/>
      <c r="E123" s="43"/>
      <c r="F123" s="43"/>
      <c r="G123" s="43"/>
      <c r="H123" s="47" t="str">
        <f aca="false">IF(AND($A123="",$B123="",$C123="",$D123=""),"",IF(OR($A123="",$B123="",$C123=""),"Add month, product and units",IF(I123="","Product not found",IF(AND($D123&lt;&gt;"",N($D123)&gt;N($C123)),"Orders are more than units sold",""))))</f>
        <v/>
      </c>
      <c r="I123" s="22" t="str">
        <f aca="false">IF($B123="","",IF($E123&lt;&gt;"",$E123,IFERROR(INDEX(Products!$C$6:$C$55,MATCH($B123,Products!$A$6:$A$55,0)),"")))</f>
        <v/>
      </c>
      <c r="J123" s="22" t="str">
        <f aca="false">IF(OR($A123="",$B123="",$C123="",I123="",AND($D123&lt;&gt;"",N($D123)&gt;N($C123))),"",$C123*I123)</f>
        <v/>
      </c>
      <c r="K123" s="21" t="str">
        <f aca="false">IF(J123="","",IF($D123&lt;&gt;"",$D123,$C123))</f>
        <v/>
      </c>
      <c r="L123" s="22" t="str">
        <f aca="false">IF(J123="","",J123*(INDEX(Products!$D$6:$D$55,MATCH($B123,Products!$A$6:$A$55,0))+INDEX(Products!$E$6:$E$55,MATCH($B123,Products!$A$6:$A$55,0))))</f>
        <v/>
      </c>
      <c r="M123" s="22" t="str">
        <f aca="false">IF(J123="","",K123*INDEX(Products!$F$6:$F$55,MATCH($B123,Products!$A$6:$A$55,0)))</f>
        <v/>
      </c>
      <c r="N123" s="22" t="str">
        <f aca="false">IF(J123="","",$C123*N(INDEX(Products!$G$6:$G$55,MATCH($B123,Products!$A$6:$A$55,0))))</f>
        <v/>
      </c>
      <c r="O123" s="22" t="str">
        <f aca="false">IF(J123="","",J123-N($G123)-L123-M123-N123-N($F123))</f>
        <v/>
      </c>
      <c r="P123" s="48" t="str">
        <f aca="false">IF(J123="","",YEAR($A123))</f>
        <v/>
      </c>
      <c r="Q123" s="48" t="str">
        <f aca="false">IF(J123="","",MONTH($A123))</f>
        <v/>
      </c>
    </row>
    <row r="124" customFormat="false" ht="15" hidden="false" customHeight="false" outlineLevel="0" collapsed="false">
      <c r="A124" s="45"/>
      <c r="B124" s="42"/>
      <c r="C124" s="46"/>
      <c r="D124" s="46"/>
      <c r="E124" s="43"/>
      <c r="F124" s="43"/>
      <c r="G124" s="43"/>
      <c r="H124" s="47" t="str">
        <f aca="false">IF(AND($A124="",$B124="",$C124="",$D124=""),"",IF(OR($A124="",$B124="",$C124=""),"Add month, product and units",IF(I124="","Product not found",IF(AND($D124&lt;&gt;"",N($D124)&gt;N($C124)),"Orders are more than units sold",""))))</f>
        <v/>
      </c>
      <c r="I124" s="22" t="str">
        <f aca="false">IF($B124="","",IF($E124&lt;&gt;"",$E124,IFERROR(INDEX(Products!$C$6:$C$55,MATCH($B124,Products!$A$6:$A$55,0)),"")))</f>
        <v/>
      </c>
      <c r="J124" s="22" t="str">
        <f aca="false">IF(OR($A124="",$B124="",$C124="",I124="",AND($D124&lt;&gt;"",N($D124)&gt;N($C124))),"",$C124*I124)</f>
        <v/>
      </c>
      <c r="K124" s="21" t="str">
        <f aca="false">IF(J124="","",IF($D124&lt;&gt;"",$D124,$C124))</f>
        <v/>
      </c>
      <c r="L124" s="22" t="str">
        <f aca="false">IF(J124="","",J124*(INDEX(Products!$D$6:$D$55,MATCH($B124,Products!$A$6:$A$55,0))+INDEX(Products!$E$6:$E$55,MATCH($B124,Products!$A$6:$A$55,0))))</f>
        <v/>
      </c>
      <c r="M124" s="22" t="str">
        <f aca="false">IF(J124="","",K124*INDEX(Products!$F$6:$F$55,MATCH($B124,Products!$A$6:$A$55,0)))</f>
        <v/>
      </c>
      <c r="N124" s="22" t="str">
        <f aca="false">IF(J124="","",$C124*N(INDEX(Products!$G$6:$G$55,MATCH($B124,Products!$A$6:$A$55,0))))</f>
        <v/>
      </c>
      <c r="O124" s="22" t="str">
        <f aca="false">IF(J124="","",J124-N($G124)-L124-M124-N124-N($F124))</f>
        <v/>
      </c>
      <c r="P124" s="48" t="str">
        <f aca="false">IF(J124="","",YEAR($A124))</f>
        <v/>
      </c>
      <c r="Q124" s="48" t="str">
        <f aca="false">IF(J124="","",MONTH($A124))</f>
        <v/>
      </c>
    </row>
    <row r="125" customFormat="false" ht="15" hidden="false" customHeight="false" outlineLevel="0" collapsed="false">
      <c r="A125" s="45"/>
      <c r="B125" s="42"/>
      <c r="C125" s="46"/>
      <c r="D125" s="46"/>
      <c r="E125" s="43"/>
      <c r="F125" s="43"/>
      <c r="G125" s="43"/>
      <c r="H125" s="47" t="str">
        <f aca="false">IF(AND($A125="",$B125="",$C125="",$D125=""),"",IF(OR($A125="",$B125="",$C125=""),"Add month, product and units",IF(I125="","Product not found",IF(AND($D125&lt;&gt;"",N($D125)&gt;N($C125)),"Orders are more than units sold",""))))</f>
        <v/>
      </c>
      <c r="I125" s="22" t="str">
        <f aca="false">IF($B125="","",IF($E125&lt;&gt;"",$E125,IFERROR(INDEX(Products!$C$6:$C$55,MATCH($B125,Products!$A$6:$A$55,0)),"")))</f>
        <v/>
      </c>
      <c r="J125" s="22" t="str">
        <f aca="false">IF(OR($A125="",$B125="",$C125="",I125="",AND($D125&lt;&gt;"",N($D125)&gt;N($C125))),"",$C125*I125)</f>
        <v/>
      </c>
      <c r="K125" s="21" t="str">
        <f aca="false">IF(J125="","",IF($D125&lt;&gt;"",$D125,$C125))</f>
        <v/>
      </c>
      <c r="L125" s="22" t="str">
        <f aca="false">IF(J125="","",J125*(INDEX(Products!$D$6:$D$55,MATCH($B125,Products!$A$6:$A$55,0))+INDEX(Products!$E$6:$E$55,MATCH($B125,Products!$A$6:$A$55,0))))</f>
        <v/>
      </c>
      <c r="M125" s="22" t="str">
        <f aca="false">IF(J125="","",K125*INDEX(Products!$F$6:$F$55,MATCH($B125,Products!$A$6:$A$55,0)))</f>
        <v/>
      </c>
      <c r="N125" s="22" t="str">
        <f aca="false">IF(J125="","",$C125*N(INDEX(Products!$G$6:$G$55,MATCH($B125,Products!$A$6:$A$55,0))))</f>
        <v/>
      </c>
      <c r="O125" s="22" t="str">
        <f aca="false">IF(J125="","",J125-N($G125)-L125-M125-N125-N($F125))</f>
        <v/>
      </c>
      <c r="P125" s="48" t="str">
        <f aca="false">IF(J125="","",YEAR($A125))</f>
        <v/>
      </c>
      <c r="Q125" s="48" t="str">
        <f aca="false">IF(J125="","",MONTH($A125))</f>
        <v/>
      </c>
    </row>
    <row r="126" customFormat="false" ht="15" hidden="false" customHeight="false" outlineLevel="0" collapsed="false">
      <c r="A126" s="45"/>
      <c r="B126" s="42"/>
      <c r="C126" s="46"/>
      <c r="D126" s="46"/>
      <c r="E126" s="43"/>
      <c r="F126" s="43"/>
      <c r="G126" s="43"/>
      <c r="H126" s="47" t="str">
        <f aca="false">IF(AND($A126="",$B126="",$C126="",$D126=""),"",IF(OR($A126="",$B126="",$C126=""),"Add month, product and units",IF(I126="","Product not found",IF(AND($D126&lt;&gt;"",N($D126)&gt;N($C126)),"Orders are more than units sold",""))))</f>
        <v/>
      </c>
      <c r="I126" s="22" t="str">
        <f aca="false">IF($B126="","",IF($E126&lt;&gt;"",$E126,IFERROR(INDEX(Products!$C$6:$C$55,MATCH($B126,Products!$A$6:$A$55,0)),"")))</f>
        <v/>
      </c>
      <c r="J126" s="22" t="str">
        <f aca="false">IF(OR($A126="",$B126="",$C126="",I126="",AND($D126&lt;&gt;"",N($D126)&gt;N($C126))),"",$C126*I126)</f>
        <v/>
      </c>
      <c r="K126" s="21" t="str">
        <f aca="false">IF(J126="","",IF($D126&lt;&gt;"",$D126,$C126))</f>
        <v/>
      </c>
      <c r="L126" s="22" t="str">
        <f aca="false">IF(J126="","",J126*(INDEX(Products!$D$6:$D$55,MATCH($B126,Products!$A$6:$A$55,0))+INDEX(Products!$E$6:$E$55,MATCH($B126,Products!$A$6:$A$55,0))))</f>
        <v/>
      </c>
      <c r="M126" s="22" t="str">
        <f aca="false">IF(J126="","",K126*INDEX(Products!$F$6:$F$55,MATCH($B126,Products!$A$6:$A$55,0)))</f>
        <v/>
      </c>
      <c r="N126" s="22" t="str">
        <f aca="false">IF(J126="","",$C126*N(INDEX(Products!$G$6:$G$55,MATCH($B126,Products!$A$6:$A$55,0))))</f>
        <v/>
      </c>
      <c r="O126" s="22" t="str">
        <f aca="false">IF(J126="","",J126-N($G126)-L126-M126-N126-N($F126))</f>
        <v/>
      </c>
      <c r="P126" s="48" t="str">
        <f aca="false">IF(J126="","",YEAR($A126))</f>
        <v/>
      </c>
      <c r="Q126" s="48" t="str">
        <f aca="false">IF(J126="","",MONTH($A126))</f>
        <v/>
      </c>
    </row>
    <row r="127" customFormat="false" ht="15" hidden="false" customHeight="false" outlineLevel="0" collapsed="false">
      <c r="A127" s="45"/>
      <c r="B127" s="42"/>
      <c r="C127" s="46"/>
      <c r="D127" s="46"/>
      <c r="E127" s="43"/>
      <c r="F127" s="43"/>
      <c r="G127" s="43"/>
      <c r="H127" s="47" t="str">
        <f aca="false">IF(AND($A127="",$B127="",$C127="",$D127=""),"",IF(OR($A127="",$B127="",$C127=""),"Add month, product and units",IF(I127="","Product not found",IF(AND($D127&lt;&gt;"",N($D127)&gt;N($C127)),"Orders are more than units sold",""))))</f>
        <v/>
      </c>
      <c r="I127" s="22" t="str">
        <f aca="false">IF($B127="","",IF($E127&lt;&gt;"",$E127,IFERROR(INDEX(Products!$C$6:$C$55,MATCH($B127,Products!$A$6:$A$55,0)),"")))</f>
        <v/>
      </c>
      <c r="J127" s="22" t="str">
        <f aca="false">IF(OR($A127="",$B127="",$C127="",I127="",AND($D127&lt;&gt;"",N($D127)&gt;N($C127))),"",$C127*I127)</f>
        <v/>
      </c>
      <c r="K127" s="21" t="str">
        <f aca="false">IF(J127="","",IF($D127&lt;&gt;"",$D127,$C127))</f>
        <v/>
      </c>
      <c r="L127" s="22" t="str">
        <f aca="false">IF(J127="","",J127*(INDEX(Products!$D$6:$D$55,MATCH($B127,Products!$A$6:$A$55,0))+INDEX(Products!$E$6:$E$55,MATCH($B127,Products!$A$6:$A$55,0))))</f>
        <v/>
      </c>
      <c r="M127" s="22" t="str">
        <f aca="false">IF(J127="","",K127*INDEX(Products!$F$6:$F$55,MATCH($B127,Products!$A$6:$A$55,0)))</f>
        <v/>
      </c>
      <c r="N127" s="22" t="str">
        <f aca="false">IF(J127="","",$C127*N(INDEX(Products!$G$6:$G$55,MATCH($B127,Products!$A$6:$A$55,0))))</f>
        <v/>
      </c>
      <c r="O127" s="22" t="str">
        <f aca="false">IF(J127="","",J127-N($G127)-L127-M127-N127-N($F127))</f>
        <v/>
      </c>
      <c r="P127" s="48" t="str">
        <f aca="false">IF(J127="","",YEAR($A127))</f>
        <v/>
      </c>
      <c r="Q127" s="48" t="str">
        <f aca="false">IF(J127="","",MONTH($A127))</f>
        <v/>
      </c>
    </row>
    <row r="128" customFormat="false" ht="15" hidden="false" customHeight="false" outlineLevel="0" collapsed="false">
      <c r="A128" s="45"/>
      <c r="B128" s="42"/>
      <c r="C128" s="46"/>
      <c r="D128" s="46"/>
      <c r="E128" s="43"/>
      <c r="F128" s="43"/>
      <c r="G128" s="43"/>
      <c r="H128" s="47" t="str">
        <f aca="false">IF(AND($A128="",$B128="",$C128="",$D128=""),"",IF(OR($A128="",$B128="",$C128=""),"Add month, product and units",IF(I128="","Product not found",IF(AND($D128&lt;&gt;"",N($D128)&gt;N($C128)),"Orders are more than units sold",""))))</f>
        <v/>
      </c>
      <c r="I128" s="22" t="str">
        <f aca="false">IF($B128="","",IF($E128&lt;&gt;"",$E128,IFERROR(INDEX(Products!$C$6:$C$55,MATCH($B128,Products!$A$6:$A$55,0)),"")))</f>
        <v/>
      </c>
      <c r="J128" s="22" t="str">
        <f aca="false">IF(OR($A128="",$B128="",$C128="",I128="",AND($D128&lt;&gt;"",N($D128)&gt;N($C128))),"",$C128*I128)</f>
        <v/>
      </c>
      <c r="K128" s="21" t="str">
        <f aca="false">IF(J128="","",IF($D128&lt;&gt;"",$D128,$C128))</f>
        <v/>
      </c>
      <c r="L128" s="22" t="str">
        <f aca="false">IF(J128="","",J128*(INDEX(Products!$D$6:$D$55,MATCH($B128,Products!$A$6:$A$55,0))+INDEX(Products!$E$6:$E$55,MATCH($B128,Products!$A$6:$A$55,0))))</f>
        <v/>
      </c>
      <c r="M128" s="22" t="str">
        <f aca="false">IF(J128="","",K128*INDEX(Products!$F$6:$F$55,MATCH($B128,Products!$A$6:$A$55,0)))</f>
        <v/>
      </c>
      <c r="N128" s="22" t="str">
        <f aca="false">IF(J128="","",$C128*N(INDEX(Products!$G$6:$G$55,MATCH($B128,Products!$A$6:$A$55,0))))</f>
        <v/>
      </c>
      <c r="O128" s="22" t="str">
        <f aca="false">IF(J128="","",J128-N($G128)-L128-M128-N128-N($F128))</f>
        <v/>
      </c>
      <c r="P128" s="48" t="str">
        <f aca="false">IF(J128="","",YEAR($A128))</f>
        <v/>
      </c>
      <c r="Q128" s="48" t="str">
        <f aca="false">IF(J128="","",MONTH($A128))</f>
        <v/>
      </c>
    </row>
    <row r="129" customFormat="false" ht="15" hidden="false" customHeight="false" outlineLevel="0" collapsed="false">
      <c r="A129" s="45"/>
      <c r="B129" s="42"/>
      <c r="C129" s="46"/>
      <c r="D129" s="46"/>
      <c r="E129" s="43"/>
      <c r="F129" s="43"/>
      <c r="G129" s="43"/>
      <c r="H129" s="47" t="str">
        <f aca="false">IF(AND($A129="",$B129="",$C129="",$D129=""),"",IF(OR($A129="",$B129="",$C129=""),"Add month, product and units",IF(I129="","Product not found",IF(AND($D129&lt;&gt;"",N($D129)&gt;N($C129)),"Orders are more than units sold",""))))</f>
        <v/>
      </c>
      <c r="I129" s="22" t="str">
        <f aca="false">IF($B129="","",IF($E129&lt;&gt;"",$E129,IFERROR(INDEX(Products!$C$6:$C$55,MATCH($B129,Products!$A$6:$A$55,0)),"")))</f>
        <v/>
      </c>
      <c r="J129" s="22" t="str">
        <f aca="false">IF(OR($A129="",$B129="",$C129="",I129="",AND($D129&lt;&gt;"",N($D129)&gt;N($C129))),"",$C129*I129)</f>
        <v/>
      </c>
      <c r="K129" s="21" t="str">
        <f aca="false">IF(J129="","",IF($D129&lt;&gt;"",$D129,$C129))</f>
        <v/>
      </c>
      <c r="L129" s="22" t="str">
        <f aca="false">IF(J129="","",J129*(INDEX(Products!$D$6:$D$55,MATCH($B129,Products!$A$6:$A$55,0))+INDEX(Products!$E$6:$E$55,MATCH($B129,Products!$A$6:$A$55,0))))</f>
        <v/>
      </c>
      <c r="M129" s="22" t="str">
        <f aca="false">IF(J129="","",K129*INDEX(Products!$F$6:$F$55,MATCH($B129,Products!$A$6:$A$55,0)))</f>
        <v/>
      </c>
      <c r="N129" s="22" t="str">
        <f aca="false">IF(J129="","",$C129*N(INDEX(Products!$G$6:$G$55,MATCH($B129,Products!$A$6:$A$55,0))))</f>
        <v/>
      </c>
      <c r="O129" s="22" t="str">
        <f aca="false">IF(J129="","",J129-N($G129)-L129-M129-N129-N($F129))</f>
        <v/>
      </c>
      <c r="P129" s="48" t="str">
        <f aca="false">IF(J129="","",YEAR($A129))</f>
        <v/>
      </c>
      <c r="Q129" s="48" t="str">
        <f aca="false">IF(J129="","",MONTH($A129))</f>
        <v/>
      </c>
    </row>
    <row r="130" customFormat="false" ht="15" hidden="false" customHeight="false" outlineLevel="0" collapsed="false">
      <c r="A130" s="45"/>
      <c r="B130" s="42"/>
      <c r="C130" s="46"/>
      <c r="D130" s="46"/>
      <c r="E130" s="43"/>
      <c r="F130" s="43"/>
      <c r="G130" s="43"/>
      <c r="H130" s="47" t="str">
        <f aca="false">IF(AND($A130="",$B130="",$C130="",$D130=""),"",IF(OR($A130="",$B130="",$C130=""),"Add month, product and units",IF(I130="","Product not found",IF(AND($D130&lt;&gt;"",N($D130)&gt;N($C130)),"Orders are more than units sold",""))))</f>
        <v/>
      </c>
      <c r="I130" s="22" t="str">
        <f aca="false">IF($B130="","",IF($E130&lt;&gt;"",$E130,IFERROR(INDEX(Products!$C$6:$C$55,MATCH($B130,Products!$A$6:$A$55,0)),"")))</f>
        <v/>
      </c>
      <c r="J130" s="22" t="str">
        <f aca="false">IF(OR($A130="",$B130="",$C130="",I130="",AND($D130&lt;&gt;"",N($D130)&gt;N($C130))),"",$C130*I130)</f>
        <v/>
      </c>
      <c r="K130" s="21" t="str">
        <f aca="false">IF(J130="","",IF($D130&lt;&gt;"",$D130,$C130))</f>
        <v/>
      </c>
      <c r="L130" s="22" t="str">
        <f aca="false">IF(J130="","",J130*(INDEX(Products!$D$6:$D$55,MATCH($B130,Products!$A$6:$A$55,0))+INDEX(Products!$E$6:$E$55,MATCH($B130,Products!$A$6:$A$55,0))))</f>
        <v/>
      </c>
      <c r="M130" s="22" t="str">
        <f aca="false">IF(J130="","",K130*INDEX(Products!$F$6:$F$55,MATCH($B130,Products!$A$6:$A$55,0)))</f>
        <v/>
      </c>
      <c r="N130" s="22" t="str">
        <f aca="false">IF(J130="","",$C130*N(INDEX(Products!$G$6:$G$55,MATCH($B130,Products!$A$6:$A$55,0))))</f>
        <v/>
      </c>
      <c r="O130" s="22" t="str">
        <f aca="false">IF(J130="","",J130-N($G130)-L130-M130-N130-N($F130))</f>
        <v/>
      </c>
      <c r="P130" s="48" t="str">
        <f aca="false">IF(J130="","",YEAR($A130))</f>
        <v/>
      </c>
      <c r="Q130" s="48" t="str">
        <f aca="false">IF(J130="","",MONTH($A130))</f>
        <v/>
      </c>
    </row>
    <row r="131" customFormat="false" ht="15" hidden="false" customHeight="false" outlineLevel="0" collapsed="false">
      <c r="A131" s="45"/>
      <c r="B131" s="42"/>
      <c r="C131" s="46"/>
      <c r="D131" s="46"/>
      <c r="E131" s="43"/>
      <c r="F131" s="43"/>
      <c r="G131" s="43"/>
      <c r="H131" s="47" t="str">
        <f aca="false">IF(AND($A131="",$B131="",$C131="",$D131=""),"",IF(OR($A131="",$B131="",$C131=""),"Add month, product and units",IF(I131="","Product not found",IF(AND($D131&lt;&gt;"",N($D131)&gt;N($C131)),"Orders are more than units sold",""))))</f>
        <v/>
      </c>
      <c r="I131" s="22" t="str">
        <f aca="false">IF($B131="","",IF($E131&lt;&gt;"",$E131,IFERROR(INDEX(Products!$C$6:$C$55,MATCH($B131,Products!$A$6:$A$55,0)),"")))</f>
        <v/>
      </c>
      <c r="J131" s="22" t="str">
        <f aca="false">IF(OR($A131="",$B131="",$C131="",I131="",AND($D131&lt;&gt;"",N($D131)&gt;N($C131))),"",$C131*I131)</f>
        <v/>
      </c>
      <c r="K131" s="21" t="str">
        <f aca="false">IF(J131="","",IF($D131&lt;&gt;"",$D131,$C131))</f>
        <v/>
      </c>
      <c r="L131" s="22" t="str">
        <f aca="false">IF(J131="","",J131*(INDEX(Products!$D$6:$D$55,MATCH($B131,Products!$A$6:$A$55,0))+INDEX(Products!$E$6:$E$55,MATCH($B131,Products!$A$6:$A$55,0))))</f>
        <v/>
      </c>
      <c r="M131" s="22" t="str">
        <f aca="false">IF(J131="","",K131*INDEX(Products!$F$6:$F$55,MATCH($B131,Products!$A$6:$A$55,0)))</f>
        <v/>
      </c>
      <c r="N131" s="22" t="str">
        <f aca="false">IF(J131="","",$C131*N(INDEX(Products!$G$6:$G$55,MATCH($B131,Products!$A$6:$A$55,0))))</f>
        <v/>
      </c>
      <c r="O131" s="22" t="str">
        <f aca="false">IF(J131="","",J131-N($G131)-L131-M131-N131-N($F131))</f>
        <v/>
      </c>
      <c r="P131" s="48" t="str">
        <f aca="false">IF(J131="","",YEAR($A131))</f>
        <v/>
      </c>
      <c r="Q131" s="48" t="str">
        <f aca="false">IF(J131="","",MONTH($A131))</f>
        <v/>
      </c>
    </row>
    <row r="132" customFormat="false" ht="15" hidden="false" customHeight="false" outlineLevel="0" collapsed="false">
      <c r="A132" s="45"/>
      <c r="B132" s="42"/>
      <c r="C132" s="46"/>
      <c r="D132" s="46"/>
      <c r="E132" s="43"/>
      <c r="F132" s="43"/>
      <c r="G132" s="43"/>
      <c r="H132" s="47" t="str">
        <f aca="false">IF(AND($A132="",$B132="",$C132="",$D132=""),"",IF(OR($A132="",$B132="",$C132=""),"Add month, product and units",IF(I132="","Product not found",IF(AND($D132&lt;&gt;"",N($D132)&gt;N($C132)),"Orders are more than units sold",""))))</f>
        <v/>
      </c>
      <c r="I132" s="22" t="str">
        <f aca="false">IF($B132="","",IF($E132&lt;&gt;"",$E132,IFERROR(INDEX(Products!$C$6:$C$55,MATCH($B132,Products!$A$6:$A$55,0)),"")))</f>
        <v/>
      </c>
      <c r="J132" s="22" t="str">
        <f aca="false">IF(OR($A132="",$B132="",$C132="",I132="",AND($D132&lt;&gt;"",N($D132)&gt;N($C132))),"",$C132*I132)</f>
        <v/>
      </c>
      <c r="K132" s="21" t="str">
        <f aca="false">IF(J132="","",IF($D132&lt;&gt;"",$D132,$C132))</f>
        <v/>
      </c>
      <c r="L132" s="22" t="str">
        <f aca="false">IF(J132="","",J132*(INDEX(Products!$D$6:$D$55,MATCH($B132,Products!$A$6:$A$55,0))+INDEX(Products!$E$6:$E$55,MATCH($B132,Products!$A$6:$A$55,0))))</f>
        <v/>
      </c>
      <c r="M132" s="22" t="str">
        <f aca="false">IF(J132="","",K132*INDEX(Products!$F$6:$F$55,MATCH($B132,Products!$A$6:$A$55,0)))</f>
        <v/>
      </c>
      <c r="N132" s="22" t="str">
        <f aca="false">IF(J132="","",$C132*N(INDEX(Products!$G$6:$G$55,MATCH($B132,Products!$A$6:$A$55,0))))</f>
        <v/>
      </c>
      <c r="O132" s="22" t="str">
        <f aca="false">IF(J132="","",J132-N($G132)-L132-M132-N132-N($F132))</f>
        <v/>
      </c>
      <c r="P132" s="48" t="str">
        <f aca="false">IF(J132="","",YEAR($A132))</f>
        <v/>
      </c>
      <c r="Q132" s="48" t="str">
        <f aca="false">IF(J132="","",MONTH($A132))</f>
        <v/>
      </c>
    </row>
    <row r="133" customFormat="false" ht="15" hidden="false" customHeight="false" outlineLevel="0" collapsed="false">
      <c r="A133" s="45"/>
      <c r="B133" s="42"/>
      <c r="C133" s="46"/>
      <c r="D133" s="46"/>
      <c r="E133" s="43"/>
      <c r="F133" s="43"/>
      <c r="G133" s="43"/>
      <c r="H133" s="47" t="str">
        <f aca="false">IF(AND($A133="",$B133="",$C133="",$D133=""),"",IF(OR($A133="",$B133="",$C133=""),"Add month, product and units",IF(I133="","Product not found",IF(AND($D133&lt;&gt;"",N($D133)&gt;N($C133)),"Orders are more than units sold",""))))</f>
        <v/>
      </c>
      <c r="I133" s="22" t="str">
        <f aca="false">IF($B133="","",IF($E133&lt;&gt;"",$E133,IFERROR(INDEX(Products!$C$6:$C$55,MATCH($B133,Products!$A$6:$A$55,0)),"")))</f>
        <v/>
      </c>
      <c r="J133" s="22" t="str">
        <f aca="false">IF(OR($A133="",$B133="",$C133="",I133="",AND($D133&lt;&gt;"",N($D133)&gt;N($C133))),"",$C133*I133)</f>
        <v/>
      </c>
      <c r="K133" s="21" t="str">
        <f aca="false">IF(J133="","",IF($D133&lt;&gt;"",$D133,$C133))</f>
        <v/>
      </c>
      <c r="L133" s="22" t="str">
        <f aca="false">IF(J133="","",J133*(INDEX(Products!$D$6:$D$55,MATCH($B133,Products!$A$6:$A$55,0))+INDEX(Products!$E$6:$E$55,MATCH($B133,Products!$A$6:$A$55,0))))</f>
        <v/>
      </c>
      <c r="M133" s="22" t="str">
        <f aca="false">IF(J133="","",K133*INDEX(Products!$F$6:$F$55,MATCH($B133,Products!$A$6:$A$55,0)))</f>
        <v/>
      </c>
      <c r="N133" s="22" t="str">
        <f aca="false">IF(J133="","",$C133*N(INDEX(Products!$G$6:$G$55,MATCH($B133,Products!$A$6:$A$55,0))))</f>
        <v/>
      </c>
      <c r="O133" s="22" t="str">
        <f aca="false">IF(J133="","",J133-N($G133)-L133-M133-N133-N($F133))</f>
        <v/>
      </c>
      <c r="P133" s="48" t="str">
        <f aca="false">IF(J133="","",YEAR($A133))</f>
        <v/>
      </c>
      <c r="Q133" s="48" t="str">
        <f aca="false">IF(J133="","",MONTH($A133))</f>
        <v/>
      </c>
    </row>
    <row r="134" customFormat="false" ht="15" hidden="false" customHeight="false" outlineLevel="0" collapsed="false">
      <c r="A134" s="45"/>
      <c r="B134" s="42"/>
      <c r="C134" s="46"/>
      <c r="D134" s="46"/>
      <c r="E134" s="43"/>
      <c r="F134" s="43"/>
      <c r="G134" s="43"/>
      <c r="H134" s="47" t="str">
        <f aca="false">IF(AND($A134="",$B134="",$C134="",$D134=""),"",IF(OR($A134="",$B134="",$C134=""),"Add month, product and units",IF(I134="","Product not found",IF(AND($D134&lt;&gt;"",N($D134)&gt;N($C134)),"Orders are more than units sold",""))))</f>
        <v/>
      </c>
      <c r="I134" s="22" t="str">
        <f aca="false">IF($B134="","",IF($E134&lt;&gt;"",$E134,IFERROR(INDEX(Products!$C$6:$C$55,MATCH($B134,Products!$A$6:$A$55,0)),"")))</f>
        <v/>
      </c>
      <c r="J134" s="22" t="str">
        <f aca="false">IF(OR($A134="",$B134="",$C134="",I134="",AND($D134&lt;&gt;"",N($D134)&gt;N($C134))),"",$C134*I134)</f>
        <v/>
      </c>
      <c r="K134" s="21" t="str">
        <f aca="false">IF(J134="","",IF($D134&lt;&gt;"",$D134,$C134))</f>
        <v/>
      </c>
      <c r="L134" s="22" t="str">
        <f aca="false">IF(J134="","",J134*(INDEX(Products!$D$6:$D$55,MATCH($B134,Products!$A$6:$A$55,0))+INDEX(Products!$E$6:$E$55,MATCH($B134,Products!$A$6:$A$55,0))))</f>
        <v/>
      </c>
      <c r="M134" s="22" t="str">
        <f aca="false">IF(J134="","",K134*INDEX(Products!$F$6:$F$55,MATCH($B134,Products!$A$6:$A$55,0)))</f>
        <v/>
      </c>
      <c r="N134" s="22" t="str">
        <f aca="false">IF(J134="","",$C134*N(INDEX(Products!$G$6:$G$55,MATCH($B134,Products!$A$6:$A$55,0))))</f>
        <v/>
      </c>
      <c r="O134" s="22" t="str">
        <f aca="false">IF(J134="","",J134-N($G134)-L134-M134-N134-N($F134))</f>
        <v/>
      </c>
      <c r="P134" s="48" t="str">
        <f aca="false">IF(J134="","",YEAR($A134))</f>
        <v/>
      </c>
      <c r="Q134" s="48" t="str">
        <f aca="false">IF(J134="","",MONTH($A134))</f>
        <v/>
      </c>
    </row>
    <row r="135" customFormat="false" ht="15" hidden="false" customHeight="false" outlineLevel="0" collapsed="false">
      <c r="A135" s="45"/>
      <c r="B135" s="42"/>
      <c r="C135" s="46"/>
      <c r="D135" s="46"/>
      <c r="E135" s="43"/>
      <c r="F135" s="43"/>
      <c r="G135" s="43"/>
      <c r="H135" s="47" t="str">
        <f aca="false">IF(AND($A135="",$B135="",$C135="",$D135=""),"",IF(OR($A135="",$B135="",$C135=""),"Add month, product and units",IF(I135="","Product not found",IF(AND($D135&lt;&gt;"",N($D135)&gt;N($C135)),"Orders are more than units sold",""))))</f>
        <v/>
      </c>
      <c r="I135" s="22" t="str">
        <f aca="false">IF($B135="","",IF($E135&lt;&gt;"",$E135,IFERROR(INDEX(Products!$C$6:$C$55,MATCH($B135,Products!$A$6:$A$55,0)),"")))</f>
        <v/>
      </c>
      <c r="J135" s="22" t="str">
        <f aca="false">IF(OR($A135="",$B135="",$C135="",I135="",AND($D135&lt;&gt;"",N($D135)&gt;N($C135))),"",$C135*I135)</f>
        <v/>
      </c>
      <c r="K135" s="21" t="str">
        <f aca="false">IF(J135="","",IF($D135&lt;&gt;"",$D135,$C135))</f>
        <v/>
      </c>
      <c r="L135" s="22" t="str">
        <f aca="false">IF(J135="","",J135*(INDEX(Products!$D$6:$D$55,MATCH($B135,Products!$A$6:$A$55,0))+INDEX(Products!$E$6:$E$55,MATCH($B135,Products!$A$6:$A$55,0))))</f>
        <v/>
      </c>
      <c r="M135" s="22" t="str">
        <f aca="false">IF(J135="","",K135*INDEX(Products!$F$6:$F$55,MATCH($B135,Products!$A$6:$A$55,0)))</f>
        <v/>
      </c>
      <c r="N135" s="22" t="str">
        <f aca="false">IF(J135="","",$C135*N(INDEX(Products!$G$6:$G$55,MATCH($B135,Products!$A$6:$A$55,0))))</f>
        <v/>
      </c>
      <c r="O135" s="22" t="str">
        <f aca="false">IF(J135="","",J135-N($G135)-L135-M135-N135-N($F135))</f>
        <v/>
      </c>
      <c r="P135" s="48" t="str">
        <f aca="false">IF(J135="","",YEAR($A135))</f>
        <v/>
      </c>
      <c r="Q135" s="48" t="str">
        <f aca="false">IF(J135="","",MONTH($A135))</f>
        <v/>
      </c>
    </row>
    <row r="136" customFormat="false" ht="15" hidden="false" customHeight="false" outlineLevel="0" collapsed="false">
      <c r="A136" s="45"/>
      <c r="B136" s="42"/>
      <c r="C136" s="46"/>
      <c r="D136" s="46"/>
      <c r="E136" s="43"/>
      <c r="F136" s="43"/>
      <c r="G136" s="43"/>
      <c r="H136" s="47" t="str">
        <f aca="false">IF(AND($A136="",$B136="",$C136="",$D136=""),"",IF(OR($A136="",$B136="",$C136=""),"Add month, product and units",IF(I136="","Product not found",IF(AND($D136&lt;&gt;"",N($D136)&gt;N($C136)),"Orders are more than units sold",""))))</f>
        <v/>
      </c>
      <c r="I136" s="22" t="str">
        <f aca="false">IF($B136="","",IF($E136&lt;&gt;"",$E136,IFERROR(INDEX(Products!$C$6:$C$55,MATCH($B136,Products!$A$6:$A$55,0)),"")))</f>
        <v/>
      </c>
      <c r="J136" s="22" t="str">
        <f aca="false">IF(OR($A136="",$B136="",$C136="",I136="",AND($D136&lt;&gt;"",N($D136)&gt;N($C136))),"",$C136*I136)</f>
        <v/>
      </c>
      <c r="K136" s="21" t="str">
        <f aca="false">IF(J136="","",IF($D136&lt;&gt;"",$D136,$C136))</f>
        <v/>
      </c>
      <c r="L136" s="22" t="str">
        <f aca="false">IF(J136="","",J136*(INDEX(Products!$D$6:$D$55,MATCH($B136,Products!$A$6:$A$55,0))+INDEX(Products!$E$6:$E$55,MATCH($B136,Products!$A$6:$A$55,0))))</f>
        <v/>
      </c>
      <c r="M136" s="22" t="str">
        <f aca="false">IF(J136="","",K136*INDEX(Products!$F$6:$F$55,MATCH($B136,Products!$A$6:$A$55,0)))</f>
        <v/>
      </c>
      <c r="N136" s="22" t="str">
        <f aca="false">IF(J136="","",$C136*N(INDEX(Products!$G$6:$G$55,MATCH($B136,Products!$A$6:$A$55,0))))</f>
        <v/>
      </c>
      <c r="O136" s="22" t="str">
        <f aca="false">IF(J136="","",J136-N($G136)-L136-M136-N136-N($F136))</f>
        <v/>
      </c>
      <c r="P136" s="48" t="str">
        <f aca="false">IF(J136="","",YEAR($A136))</f>
        <v/>
      </c>
      <c r="Q136" s="48" t="str">
        <f aca="false">IF(J136="","",MONTH($A136))</f>
        <v/>
      </c>
    </row>
    <row r="137" customFormat="false" ht="15" hidden="false" customHeight="false" outlineLevel="0" collapsed="false">
      <c r="A137" s="45"/>
      <c r="B137" s="42"/>
      <c r="C137" s="46"/>
      <c r="D137" s="46"/>
      <c r="E137" s="43"/>
      <c r="F137" s="43"/>
      <c r="G137" s="43"/>
      <c r="H137" s="47" t="str">
        <f aca="false">IF(AND($A137="",$B137="",$C137="",$D137=""),"",IF(OR($A137="",$B137="",$C137=""),"Add month, product and units",IF(I137="","Product not found",IF(AND($D137&lt;&gt;"",N($D137)&gt;N($C137)),"Orders are more than units sold",""))))</f>
        <v/>
      </c>
      <c r="I137" s="22" t="str">
        <f aca="false">IF($B137="","",IF($E137&lt;&gt;"",$E137,IFERROR(INDEX(Products!$C$6:$C$55,MATCH($B137,Products!$A$6:$A$55,0)),"")))</f>
        <v/>
      </c>
      <c r="J137" s="22" t="str">
        <f aca="false">IF(OR($A137="",$B137="",$C137="",I137="",AND($D137&lt;&gt;"",N($D137)&gt;N($C137))),"",$C137*I137)</f>
        <v/>
      </c>
      <c r="K137" s="21" t="str">
        <f aca="false">IF(J137="","",IF($D137&lt;&gt;"",$D137,$C137))</f>
        <v/>
      </c>
      <c r="L137" s="22" t="str">
        <f aca="false">IF(J137="","",J137*(INDEX(Products!$D$6:$D$55,MATCH($B137,Products!$A$6:$A$55,0))+INDEX(Products!$E$6:$E$55,MATCH($B137,Products!$A$6:$A$55,0))))</f>
        <v/>
      </c>
      <c r="M137" s="22" t="str">
        <f aca="false">IF(J137="","",K137*INDEX(Products!$F$6:$F$55,MATCH($B137,Products!$A$6:$A$55,0)))</f>
        <v/>
      </c>
      <c r="N137" s="22" t="str">
        <f aca="false">IF(J137="","",$C137*N(INDEX(Products!$G$6:$G$55,MATCH($B137,Products!$A$6:$A$55,0))))</f>
        <v/>
      </c>
      <c r="O137" s="22" t="str">
        <f aca="false">IF(J137="","",J137-N($G137)-L137-M137-N137-N($F137))</f>
        <v/>
      </c>
      <c r="P137" s="48" t="str">
        <f aca="false">IF(J137="","",YEAR($A137))</f>
        <v/>
      </c>
      <c r="Q137" s="48" t="str">
        <f aca="false">IF(J137="","",MONTH($A137))</f>
        <v/>
      </c>
    </row>
    <row r="138" customFormat="false" ht="15" hidden="false" customHeight="false" outlineLevel="0" collapsed="false">
      <c r="A138" s="45"/>
      <c r="B138" s="42"/>
      <c r="C138" s="46"/>
      <c r="D138" s="46"/>
      <c r="E138" s="43"/>
      <c r="F138" s="43"/>
      <c r="G138" s="43"/>
      <c r="H138" s="47" t="str">
        <f aca="false">IF(AND($A138="",$B138="",$C138="",$D138=""),"",IF(OR($A138="",$B138="",$C138=""),"Add month, product and units",IF(I138="","Product not found",IF(AND($D138&lt;&gt;"",N($D138)&gt;N($C138)),"Orders are more than units sold",""))))</f>
        <v/>
      </c>
      <c r="I138" s="22" t="str">
        <f aca="false">IF($B138="","",IF($E138&lt;&gt;"",$E138,IFERROR(INDEX(Products!$C$6:$C$55,MATCH($B138,Products!$A$6:$A$55,0)),"")))</f>
        <v/>
      </c>
      <c r="J138" s="22" t="str">
        <f aca="false">IF(OR($A138="",$B138="",$C138="",I138="",AND($D138&lt;&gt;"",N($D138)&gt;N($C138))),"",$C138*I138)</f>
        <v/>
      </c>
      <c r="K138" s="21" t="str">
        <f aca="false">IF(J138="","",IF($D138&lt;&gt;"",$D138,$C138))</f>
        <v/>
      </c>
      <c r="L138" s="22" t="str">
        <f aca="false">IF(J138="","",J138*(INDEX(Products!$D$6:$D$55,MATCH($B138,Products!$A$6:$A$55,0))+INDEX(Products!$E$6:$E$55,MATCH($B138,Products!$A$6:$A$55,0))))</f>
        <v/>
      </c>
      <c r="M138" s="22" t="str">
        <f aca="false">IF(J138="","",K138*INDEX(Products!$F$6:$F$55,MATCH($B138,Products!$A$6:$A$55,0)))</f>
        <v/>
      </c>
      <c r="N138" s="22" t="str">
        <f aca="false">IF(J138="","",$C138*N(INDEX(Products!$G$6:$G$55,MATCH($B138,Products!$A$6:$A$55,0))))</f>
        <v/>
      </c>
      <c r="O138" s="22" t="str">
        <f aca="false">IF(J138="","",J138-N($G138)-L138-M138-N138-N($F138))</f>
        <v/>
      </c>
      <c r="P138" s="48" t="str">
        <f aca="false">IF(J138="","",YEAR($A138))</f>
        <v/>
      </c>
      <c r="Q138" s="48" t="str">
        <f aca="false">IF(J138="","",MONTH($A138))</f>
        <v/>
      </c>
    </row>
    <row r="139" customFormat="false" ht="15" hidden="false" customHeight="false" outlineLevel="0" collapsed="false">
      <c r="A139" s="45"/>
      <c r="B139" s="42"/>
      <c r="C139" s="46"/>
      <c r="D139" s="46"/>
      <c r="E139" s="43"/>
      <c r="F139" s="43"/>
      <c r="G139" s="43"/>
      <c r="H139" s="47" t="str">
        <f aca="false">IF(AND($A139="",$B139="",$C139="",$D139=""),"",IF(OR($A139="",$B139="",$C139=""),"Add month, product and units",IF(I139="","Product not found",IF(AND($D139&lt;&gt;"",N($D139)&gt;N($C139)),"Orders are more than units sold",""))))</f>
        <v/>
      </c>
      <c r="I139" s="22" t="str">
        <f aca="false">IF($B139="","",IF($E139&lt;&gt;"",$E139,IFERROR(INDEX(Products!$C$6:$C$55,MATCH($B139,Products!$A$6:$A$55,0)),"")))</f>
        <v/>
      </c>
      <c r="J139" s="22" t="str">
        <f aca="false">IF(OR($A139="",$B139="",$C139="",I139="",AND($D139&lt;&gt;"",N($D139)&gt;N($C139))),"",$C139*I139)</f>
        <v/>
      </c>
      <c r="K139" s="21" t="str">
        <f aca="false">IF(J139="","",IF($D139&lt;&gt;"",$D139,$C139))</f>
        <v/>
      </c>
      <c r="L139" s="22" t="str">
        <f aca="false">IF(J139="","",J139*(INDEX(Products!$D$6:$D$55,MATCH($B139,Products!$A$6:$A$55,0))+INDEX(Products!$E$6:$E$55,MATCH($B139,Products!$A$6:$A$55,0))))</f>
        <v/>
      </c>
      <c r="M139" s="22" t="str">
        <f aca="false">IF(J139="","",K139*INDEX(Products!$F$6:$F$55,MATCH($B139,Products!$A$6:$A$55,0)))</f>
        <v/>
      </c>
      <c r="N139" s="22" t="str">
        <f aca="false">IF(J139="","",$C139*N(INDEX(Products!$G$6:$G$55,MATCH($B139,Products!$A$6:$A$55,0))))</f>
        <v/>
      </c>
      <c r="O139" s="22" t="str">
        <f aca="false">IF(J139="","",J139-N($G139)-L139-M139-N139-N($F139))</f>
        <v/>
      </c>
      <c r="P139" s="48" t="str">
        <f aca="false">IF(J139="","",YEAR($A139))</f>
        <v/>
      </c>
      <c r="Q139" s="48" t="str">
        <f aca="false">IF(J139="","",MONTH($A139))</f>
        <v/>
      </c>
    </row>
    <row r="140" customFormat="false" ht="15" hidden="false" customHeight="false" outlineLevel="0" collapsed="false">
      <c r="A140" s="45"/>
      <c r="B140" s="42"/>
      <c r="C140" s="46"/>
      <c r="D140" s="46"/>
      <c r="E140" s="43"/>
      <c r="F140" s="43"/>
      <c r="G140" s="43"/>
      <c r="H140" s="47" t="str">
        <f aca="false">IF(AND($A140="",$B140="",$C140="",$D140=""),"",IF(OR($A140="",$B140="",$C140=""),"Add month, product and units",IF(I140="","Product not found",IF(AND($D140&lt;&gt;"",N($D140)&gt;N($C140)),"Orders are more than units sold",""))))</f>
        <v/>
      </c>
      <c r="I140" s="22" t="str">
        <f aca="false">IF($B140="","",IF($E140&lt;&gt;"",$E140,IFERROR(INDEX(Products!$C$6:$C$55,MATCH($B140,Products!$A$6:$A$55,0)),"")))</f>
        <v/>
      </c>
      <c r="J140" s="22" t="str">
        <f aca="false">IF(OR($A140="",$B140="",$C140="",I140="",AND($D140&lt;&gt;"",N($D140)&gt;N($C140))),"",$C140*I140)</f>
        <v/>
      </c>
      <c r="K140" s="21" t="str">
        <f aca="false">IF(J140="","",IF($D140&lt;&gt;"",$D140,$C140))</f>
        <v/>
      </c>
      <c r="L140" s="22" t="str">
        <f aca="false">IF(J140="","",J140*(INDEX(Products!$D$6:$D$55,MATCH($B140,Products!$A$6:$A$55,0))+INDEX(Products!$E$6:$E$55,MATCH($B140,Products!$A$6:$A$55,0))))</f>
        <v/>
      </c>
      <c r="M140" s="22" t="str">
        <f aca="false">IF(J140="","",K140*INDEX(Products!$F$6:$F$55,MATCH($B140,Products!$A$6:$A$55,0)))</f>
        <v/>
      </c>
      <c r="N140" s="22" t="str">
        <f aca="false">IF(J140="","",$C140*N(INDEX(Products!$G$6:$G$55,MATCH($B140,Products!$A$6:$A$55,0))))</f>
        <v/>
      </c>
      <c r="O140" s="22" t="str">
        <f aca="false">IF(J140="","",J140-N($G140)-L140-M140-N140-N($F140))</f>
        <v/>
      </c>
      <c r="P140" s="48" t="str">
        <f aca="false">IF(J140="","",YEAR($A140))</f>
        <v/>
      </c>
      <c r="Q140" s="48" t="str">
        <f aca="false">IF(J140="","",MONTH($A140))</f>
        <v/>
      </c>
    </row>
    <row r="141" customFormat="false" ht="15" hidden="false" customHeight="false" outlineLevel="0" collapsed="false">
      <c r="A141" s="45"/>
      <c r="B141" s="42"/>
      <c r="C141" s="46"/>
      <c r="D141" s="46"/>
      <c r="E141" s="43"/>
      <c r="F141" s="43"/>
      <c r="G141" s="43"/>
      <c r="H141" s="47" t="str">
        <f aca="false">IF(AND($A141="",$B141="",$C141="",$D141=""),"",IF(OR($A141="",$B141="",$C141=""),"Add month, product and units",IF(I141="","Product not found",IF(AND($D141&lt;&gt;"",N($D141)&gt;N($C141)),"Orders are more than units sold",""))))</f>
        <v/>
      </c>
      <c r="I141" s="22" t="str">
        <f aca="false">IF($B141="","",IF($E141&lt;&gt;"",$E141,IFERROR(INDEX(Products!$C$6:$C$55,MATCH($B141,Products!$A$6:$A$55,0)),"")))</f>
        <v/>
      </c>
      <c r="J141" s="22" t="str">
        <f aca="false">IF(OR($A141="",$B141="",$C141="",I141="",AND($D141&lt;&gt;"",N($D141)&gt;N($C141))),"",$C141*I141)</f>
        <v/>
      </c>
      <c r="K141" s="21" t="str">
        <f aca="false">IF(J141="","",IF($D141&lt;&gt;"",$D141,$C141))</f>
        <v/>
      </c>
      <c r="L141" s="22" t="str">
        <f aca="false">IF(J141="","",J141*(INDEX(Products!$D$6:$D$55,MATCH($B141,Products!$A$6:$A$55,0))+INDEX(Products!$E$6:$E$55,MATCH($B141,Products!$A$6:$A$55,0))))</f>
        <v/>
      </c>
      <c r="M141" s="22" t="str">
        <f aca="false">IF(J141="","",K141*INDEX(Products!$F$6:$F$55,MATCH($B141,Products!$A$6:$A$55,0)))</f>
        <v/>
      </c>
      <c r="N141" s="22" t="str">
        <f aca="false">IF(J141="","",$C141*N(INDEX(Products!$G$6:$G$55,MATCH($B141,Products!$A$6:$A$55,0))))</f>
        <v/>
      </c>
      <c r="O141" s="22" t="str">
        <f aca="false">IF(J141="","",J141-N($G141)-L141-M141-N141-N($F141))</f>
        <v/>
      </c>
      <c r="P141" s="48" t="str">
        <f aca="false">IF(J141="","",YEAR($A141))</f>
        <v/>
      </c>
      <c r="Q141" s="48" t="str">
        <f aca="false">IF(J141="","",MONTH($A141))</f>
        <v/>
      </c>
    </row>
    <row r="142" customFormat="false" ht="15" hidden="false" customHeight="false" outlineLevel="0" collapsed="false">
      <c r="A142" s="45"/>
      <c r="B142" s="42"/>
      <c r="C142" s="46"/>
      <c r="D142" s="46"/>
      <c r="E142" s="43"/>
      <c r="F142" s="43"/>
      <c r="G142" s="43"/>
      <c r="H142" s="47" t="str">
        <f aca="false">IF(AND($A142="",$B142="",$C142="",$D142=""),"",IF(OR($A142="",$B142="",$C142=""),"Add month, product and units",IF(I142="","Product not found",IF(AND($D142&lt;&gt;"",N($D142)&gt;N($C142)),"Orders are more than units sold",""))))</f>
        <v/>
      </c>
      <c r="I142" s="22" t="str">
        <f aca="false">IF($B142="","",IF($E142&lt;&gt;"",$E142,IFERROR(INDEX(Products!$C$6:$C$55,MATCH($B142,Products!$A$6:$A$55,0)),"")))</f>
        <v/>
      </c>
      <c r="J142" s="22" t="str">
        <f aca="false">IF(OR($A142="",$B142="",$C142="",I142="",AND($D142&lt;&gt;"",N($D142)&gt;N($C142))),"",$C142*I142)</f>
        <v/>
      </c>
      <c r="K142" s="21" t="str">
        <f aca="false">IF(J142="","",IF($D142&lt;&gt;"",$D142,$C142))</f>
        <v/>
      </c>
      <c r="L142" s="22" t="str">
        <f aca="false">IF(J142="","",J142*(INDEX(Products!$D$6:$D$55,MATCH($B142,Products!$A$6:$A$55,0))+INDEX(Products!$E$6:$E$55,MATCH($B142,Products!$A$6:$A$55,0))))</f>
        <v/>
      </c>
      <c r="M142" s="22" t="str">
        <f aca="false">IF(J142="","",K142*INDEX(Products!$F$6:$F$55,MATCH($B142,Products!$A$6:$A$55,0)))</f>
        <v/>
      </c>
      <c r="N142" s="22" t="str">
        <f aca="false">IF(J142="","",$C142*N(INDEX(Products!$G$6:$G$55,MATCH($B142,Products!$A$6:$A$55,0))))</f>
        <v/>
      </c>
      <c r="O142" s="22" t="str">
        <f aca="false">IF(J142="","",J142-N($G142)-L142-M142-N142-N($F142))</f>
        <v/>
      </c>
      <c r="P142" s="48" t="str">
        <f aca="false">IF(J142="","",YEAR($A142))</f>
        <v/>
      </c>
      <c r="Q142" s="48" t="str">
        <f aca="false">IF(J142="","",MONTH($A142))</f>
        <v/>
      </c>
    </row>
    <row r="143" customFormat="false" ht="15" hidden="false" customHeight="false" outlineLevel="0" collapsed="false">
      <c r="A143" s="45"/>
      <c r="B143" s="42"/>
      <c r="C143" s="46"/>
      <c r="D143" s="46"/>
      <c r="E143" s="43"/>
      <c r="F143" s="43"/>
      <c r="G143" s="43"/>
      <c r="H143" s="47" t="str">
        <f aca="false">IF(AND($A143="",$B143="",$C143="",$D143=""),"",IF(OR($A143="",$B143="",$C143=""),"Add month, product and units",IF(I143="","Product not found",IF(AND($D143&lt;&gt;"",N($D143)&gt;N($C143)),"Orders are more than units sold",""))))</f>
        <v/>
      </c>
      <c r="I143" s="22" t="str">
        <f aca="false">IF($B143="","",IF($E143&lt;&gt;"",$E143,IFERROR(INDEX(Products!$C$6:$C$55,MATCH($B143,Products!$A$6:$A$55,0)),"")))</f>
        <v/>
      </c>
      <c r="J143" s="22" t="str">
        <f aca="false">IF(OR($A143="",$B143="",$C143="",I143="",AND($D143&lt;&gt;"",N($D143)&gt;N($C143))),"",$C143*I143)</f>
        <v/>
      </c>
      <c r="K143" s="21" t="str">
        <f aca="false">IF(J143="","",IF($D143&lt;&gt;"",$D143,$C143))</f>
        <v/>
      </c>
      <c r="L143" s="22" t="str">
        <f aca="false">IF(J143="","",J143*(INDEX(Products!$D$6:$D$55,MATCH($B143,Products!$A$6:$A$55,0))+INDEX(Products!$E$6:$E$55,MATCH($B143,Products!$A$6:$A$55,0))))</f>
        <v/>
      </c>
      <c r="M143" s="22" t="str">
        <f aca="false">IF(J143="","",K143*INDEX(Products!$F$6:$F$55,MATCH($B143,Products!$A$6:$A$55,0)))</f>
        <v/>
      </c>
      <c r="N143" s="22" t="str">
        <f aca="false">IF(J143="","",$C143*N(INDEX(Products!$G$6:$G$55,MATCH($B143,Products!$A$6:$A$55,0))))</f>
        <v/>
      </c>
      <c r="O143" s="22" t="str">
        <f aca="false">IF(J143="","",J143-N($G143)-L143-M143-N143-N($F143))</f>
        <v/>
      </c>
      <c r="P143" s="48" t="str">
        <f aca="false">IF(J143="","",YEAR($A143))</f>
        <v/>
      </c>
      <c r="Q143" s="48" t="str">
        <f aca="false">IF(J143="","",MONTH($A143))</f>
        <v/>
      </c>
    </row>
    <row r="144" customFormat="false" ht="15" hidden="false" customHeight="false" outlineLevel="0" collapsed="false">
      <c r="A144" s="45"/>
      <c r="B144" s="42"/>
      <c r="C144" s="46"/>
      <c r="D144" s="46"/>
      <c r="E144" s="43"/>
      <c r="F144" s="43"/>
      <c r="G144" s="43"/>
      <c r="H144" s="47" t="str">
        <f aca="false">IF(AND($A144="",$B144="",$C144="",$D144=""),"",IF(OR($A144="",$B144="",$C144=""),"Add month, product and units",IF(I144="","Product not found",IF(AND($D144&lt;&gt;"",N($D144)&gt;N($C144)),"Orders are more than units sold",""))))</f>
        <v/>
      </c>
      <c r="I144" s="22" t="str">
        <f aca="false">IF($B144="","",IF($E144&lt;&gt;"",$E144,IFERROR(INDEX(Products!$C$6:$C$55,MATCH($B144,Products!$A$6:$A$55,0)),"")))</f>
        <v/>
      </c>
      <c r="J144" s="22" t="str">
        <f aca="false">IF(OR($A144="",$B144="",$C144="",I144="",AND($D144&lt;&gt;"",N($D144)&gt;N($C144))),"",$C144*I144)</f>
        <v/>
      </c>
      <c r="K144" s="21" t="str">
        <f aca="false">IF(J144="","",IF($D144&lt;&gt;"",$D144,$C144))</f>
        <v/>
      </c>
      <c r="L144" s="22" t="str">
        <f aca="false">IF(J144="","",J144*(INDEX(Products!$D$6:$D$55,MATCH($B144,Products!$A$6:$A$55,0))+INDEX(Products!$E$6:$E$55,MATCH($B144,Products!$A$6:$A$55,0))))</f>
        <v/>
      </c>
      <c r="M144" s="22" t="str">
        <f aca="false">IF(J144="","",K144*INDEX(Products!$F$6:$F$55,MATCH($B144,Products!$A$6:$A$55,0)))</f>
        <v/>
      </c>
      <c r="N144" s="22" t="str">
        <f aca="false">IF(J144="","",$C144*N(INDEX(Products!$G$6:$G$55,MATCH($B144,Products!$A$6:$A$55,0))))</f>
        <v/>
      </c>
      <c r="O144" s="22" t="str">
        <f aca="false">IF(J144="","",J144-N($G144)-L144-M144-N144-N($F144))</f>
        <v/>
      </c>
      <c r="P144" s="48" t="str">
        <f aca="false">IF(J144="","",YEAR($A144))</f>
        <v/>
      </c>
      <c r="Q144" s="48" t="str">
        <f aca="false">IF(J144="","",MONTH($A144))</f>
        <v/>
      </c>
    </row>
    <row r="145" customFormat="false" ht="15" hidden="false" customHeight="false" outlineLevel="0" collapsed="false">
      <c r="A145" s="45"/>
      <c r="B145" s="42"/>
      <c r="C145" s="46"/>
      <c r="D145" s="46"/>
      <c r="E145" s="43"/>
      <c r="F145" s="43"/>
      <c r="G145" s="43"/>
      <c r="H145" s="47" t="str">
        <f aca="false">IF(AND($A145="",$B145="",$C145="",$D145=""),"",IF(OR($A145="",$B145="",$C145=""),"Add month, product and units",IF(I145="","Product not found",IF(AND($D145&lt;&gt;"",N($D145)&gt;N($C145)),"Orders are more than units sold",""))))</f>
        <v/>
      </c>
      <c r="I145" s="22" t="str">
        <f aca="false">IF($B145="","",IF($E145&lt;&gt;"",$E145,IFERROR(INDEX(Products!$C$6:$C$55,MATCH($B145,Products!$A$6:$A$55,0)),"")))</f>
        <v/>
      </c>
      <c r="J145" s="22" t="str">
        <f aca="false">IF(OR($A145="",$B145="",$C145="",I145="",AND($D145&lt;&gt;"",N($D145)&gt;N($C145))),"",$C145*I145)</f>
        <v/>
      </c>
      <c r="K145" s="21" t="str">
        <f aca="false">IF(J145="","",IF($D145&lt;&gt;"",$D145,$C145))</f>
        <v/>
      </c>
      <c r="L145" s="22" t="str">
        <f aca="false">IF(J145="","",J145*(INDEX(Products!$D$6:$D$55,MATCH($B145,Products!$A$6:$A$55,0))+INDEX(Products!$E$6:$E$55,MATCH($B145,Products!$A$6:$A$55,0))))</f>
        <v/>
      </c>
      <c r="M145" s="22" t="str">
        <f aca="false">IF(J145="","",K145*INDEX(Products!$F$6:$F$55,MATCH($B145,Products!$A$6:$A$55,0)))</f>
        <v/>
      </c>
      <c r="N145" s="22" t="str">
        <f aca="false">IF(J145="","",$C145*N(INDEX(Products!$G$6:$G$55,MATCH($B145,Products!$A$6:$A$55,0))))</f>
        <v/>
      </c>
      <c r="O145" s="22" t="str">
        <f aca="false">IF(J145="","",J145-N($G145)-L145-M145-N145-N($F145))</f>
        <v/>
      </c>
      <c r="P145" s="48" t="str">
        <f aca="false">IF(J145="","",YEAR($A145))</f>
        <v/>
      </c>
      <c r="Q145" s="48" t="str">
        <f aca="false">IF(J145="","",MONTH($A145))</f>
        <v/>
      </c>
    </row>
    <row r="146" customFormat="false" ht="15" hidden="false" customHeight="false" outlineLevel="0" collapsed="false">
      <c r="A146" s="45"/>
      <c r="B146" s="42"/>
      <c r="C146" s="46"/>
      <c r="D146" s="46"/>
      <c r="E146" s="43"/>
      <c r="F146" s="43"/>
      <c r="G146" s="43"/>
      <c r="H146" s="47" t="str">
        <f aca="false">IF(AND($A146="",$B146="",$C146="",$D146=""),"",IF(OR($A146="",$B146="",$C146=""),"Add month, product and units",IF(I146="","Product not found",IF(AND($D146&lt;&gt;"",N($D146)&gt;N($C146)),"Orders are more than units sold",""))))</f>
        <v/>
      </c>
      <c r="I146" s="22" t="str">
        <f aca="false">IF($B146="","",IF($E146&lt;&gt;"",$E146,IFERROR(INDEX(Products!$C$6:$C$55,MATCH($B146,Products!$A$6:$A$55,0)),"")))</f>
        <v/>
      </c>
      <c r="J146" s="22" t="str">
        <f aca="false">IF(OR($A146="",$B146="",$C146="",I146="",AND($D146&lt;&gt;"",N($D146)&gt;N($C146))),"",$C146*I146)</f>
        <v/>
      </c>
      <c r="K146" s="21" t="str">
        <f aca="false">IF(J146="","",IF($D146&lt;&gt;"",$D146,$C146))</f>
        <v/>
      </c>
      <c r="L146" s="22" t="str">
        <f aca="false">IF(J146="","",J146*(INDEX(Products!$D$6:$D$55,MATCH($B146,Products!$A$6:$A$55,0))+INDEX(Products!$E$6:$E$55,MATCH($B146,Products!$A$6:$A$55,0))))</f>
        <v/>
      </c>
      <c r="M146" s="22" t="str">
        <f aca="false">IF(J146="","",K146*INDEX(Products!$F$6:$F$55,MATCH($B146,Products!$A$6:$A$55,0)))</f>
        <v/>
      </c>
      <c r="N146" s="22" t="str">
        <f aca="false">IF(J146="","",$C146*N(INDEX(Products!$G$6:$G$55,MATCH($B146,Products!$A$6:$A$55,0))))</f>
        <v/>
      </c>
      <c r="O146" s="22" t="str">
        <f aca="false">IF(J146="","",J146-N($G146)-L146-M146-N146-N($F146))</f>
        <v/>
      </c>
      <c r="P146" s="48" t="str">
        <f aca="false">IF(J146="","",YEAR($A146))</f>
        <v/>
      </c>
      <c r="Q146" s="48" t="str">
        <f aca="false">IF(J146="","",MONTH($A146))</f>
        <v/>
      </c>
    </row>
    <row r="147" customFormat="false" ht="15" hidden="false" customHeight="false" outlineLevel="0" collapsed="false">
      <c r="A147" s="45"/>
      <c r="B147" s="42"/>
      <c r="C147" s="46"/>
      <c r="D147" s="46"/>
      <c r="E147" s="43"/>
      <c r="F147" s="43"/>
      <c r="G147" s="43"/>
      <c r="H147" s="47" t="str">
        <f aca="false">IF(AND($A147="",$B147="",$C147="",$D147=""),"",IF(OR($A147="",$B147="",$C147=""),"Add month, product and units",IF(I147="","Product not found",IF(AND($D147&lt;&gt;"",N($D147)&gt;N($C147)),"Orders are more than units sold",""))))</f>
        <v/>
      </c>
      <c r="I147" s="22" t="str">
        <f aca="false">IF($B147="","",IF($E147&lt;&gt;"",$E147,IFERROR(INDEX(Products!$C$6:$C$55,MATCH($B147,Products!$A$6:$A$55,0)),"")))</f>
        <v/>
      </c>
      <c r="J147" s="22" t="str">
        <f aca="false">IF(OR($A147="",$B147="",$C147="",I147="",AND($D147&lt;&gt;"",N($D147)&gt;N($C147))),"",$C147*I147)</f>
        <v/>
      </c>
      <c r="K147" s="21" t="str">
        <f aca="false">IF(J147="","",IF($D147&lt;&gt;"",$D147,$C147))</f>
        <v/>
      </c>
      <c r="L147" s="22" t="str">
        <f aca="false">IF(J147="","",J147*(INDEX(Products!$D$6:$D$55,MATCH($B147,Products!$A$6:$A$55,0))+INDEX(Products!$E$6:$E$55,MATCH($B147,Products!$A$6:$A$55,0))))</f>
        <v/>
      </c>
      <c r="M147" s="22" t="str">
        <f aca="false">IF(J147="","",K147*INDEX(Products!$F$6:$F$55,MATCH($B147,Products!$A$6:$A$55,0)))</f>
        <v/>
      </c>
      <c r="N147" s="22" t="str">
        <f aca="false">IF(J147="","",$C147*N(INDEX(Products!$G$6:$G$55,MATCH($B147,Products!$A$6:$A$55,0))))</f>
        <v/>
      </c>
      <c r="O147" s="22" t="str">
        <f aca="false">IF(J147="","",J147-N($G147)-L147-M147-N147-N($F147))</f>
        <v/>
      </c>
      <c r="P147" s="48" t="str">
        <f aca="false">IF(J147="","",YEAR($A147))</f>
        <v/>
      </c>
      <c r="Q147" s="48" t="str">
        <f aca="false">IF(J147="","",MONTH($A147))</f>
        <v/>
      </c>
    </row>
    <row r="148" customFormat="false" ht="15" hidden="false" customHeight="false" outlineLevel="0" collapsed="false">
      <c r="A148" s="45"/>
      <c r="B148" s="42"/>
      <c r="C148" s="46"/>
      <c r="D148" s="46"/>
      <c r="E148" s="43"/>
      <c r="F148" s="43"/>
      <c r="G148" s="43"/>
      <c r="H148" s="47" t="str">
        <f aca="false">IF(AND($A148="",$B148="",$C148="",$D148=""),"",IF(OR($A148="",$B148="",$C148=""),"Add month, product and units",IF(I148="","Product not found",IF(AND($D148&lt;&gt;"",N($D148)&gt;N($C148)),"Orders are more than units sold",""))))</f>
        <v/>
      </c>
      <c r="I148" s="22" t="str">
        <f aca="false">IF($B148="","",IF($E148&lt;&gt;"",$E148,IFERROR(INDEX(Products!$C$6:$C$55,MATCH($B148,Products!$A$6:$A$55,0)),"")))</f>
        <v/>
      </c>
      <c r="J148" s="22" t="str">
        <f aca="false">IF(OR($A148="",$B148="",$C148="",I148="",AND($D148&lt;&gt;"",N($D148)&gt;N($C148))),"",$C148*I148)</f>
        <v/>
      </c>
      <c r="K148" s="21" t="str">
        <f aca="false">IF(J148="","",IF($D148&lt;&gt;"",$D148,$C148))</f>
        <v/>
      </c>
      <c r="L148" s="22" t="str">
        <f aca="false">IF(J148="","",J148*(INDEX(Products!$D$6:$D$55,MATCH($B148,Products!$A$6:$A$55,0))+INDEX(Products!$E$6:$E$55,MATCH($B148,Products!$A$6:$A$55,0))))</f>
        <v/>
      </c>
      <c r="M148" s="22" t="str">
        <f aca="false">IF(J148="","",K148*INDEX(Products!$F$6:$F$55,MATCH($B148,Products!$A$6:$A$55,0)))</f>
        <v/>
      </c>
      <c r="N148" s="22" t="str">
        <f aca="false">IF(J148="","",$C148*N(INDEX(Products!$G$6:$G$55,MATCH($B148,Products!$A$6:$A$55,0))))</f>
        <v/>
      </c>
      <c r="O148" s="22" t="str">
        <f aca="false">IF(J148="","",J148-N($G148)-L148-M148-N148-N($F148))</f>
        <v/>
      </c>
      <c r="P148" s="48" t="str">
        <f aca="false">IF(J148="","",YEAR($A148))</f>
        <v/>
      </c>
      <c r="Q148" s="48" t="str">
        <f aca="false">IF(J148="","",MONTH($A148))</f>
        <v/>
      </c>
    </row>
    <row r="149" customFormat="false" ht="15" hidden="false" customHeight="false" outlineLevel="0" collapsed="false">
      <c r="A149" s="45"/>
      <c r="B149" s="42"/>
      <c r="C149" s="46"/>
      <c r="D149" s="46"/>
      <c r="E149" s="43"/>
      <c r="F149" s="43"/>
      <c r="G149" s="43"/>
      <c r="H149" s="47" t="str">
        <f aca="false">IF(AND($A149="",$B149="",$C149="",$D149=""),"",IF(OR($A149="",$B149="",$C149=""),"Add month, product and units",IF(I149="","Product not found",IF(AND($D149&lt;&gt;"",N($D149)&gt;N($C149)),"Orders are more than units sold",""))))</f>
        <v/>
      </c>
      <c r="I149" s="22" t="str">
        <f aca="false">IF($B149="","",IF($E149&lt;&gt;"",$E149,IFERROR(INDEX(Products!$C$6:$C$55,MATCH($B149,Products!$A$6:$A$55,0)),"")))</f>
        <v/>
      </c>
      <c r="J149" s="22" t="str">
        <f aca="false">IF(OR($A149="",$B149="",$C149="",I149="",AND($D149&lt;&gt;"",N($D149)&gt;N($C149))),"",$C149*I149)</f>
        <v/>
      </c>
      <c r="K149" s="21" t="str">
        <f aca="false">IF(J149="","",IF($D149&lt;&gt;"",$D149,$C149))</f>
        <v/>
      </c>
      <c r="L149" s="22" t="str">
        <f aca="false">IF(J149="","",J149*(INDEX(Products!$D$6:$D$55,MATCH($B149,Products!$A$6:$A$55,0))+INDEX(Products!$E$6:$E$55,MATCH($B149,Products!$A$6:$A$55,0))))</f>
        <v/>
      </c>
      <c r="M149" s="22" t="str">
        <f aca="false">IF(J149="","",K149*INDEX(Products!$F$6:$F$55,MATCH($B149,Products!$A$6:$A$55,0)))</f>
        <v/>
      </c>
      <c r="N149" s="22" t="str">
        <f aca="false">IF(J149="","",$C149*N(INDEX(Products!$G$6:$G$55,MATCH($B149,Products!$A$6:$A$55,0))))</f>
        <v/>
      </c>
      <c r="O149" s="22" t="str">
        <f aca="false">IF(J149="","",J149-N($G149)-L149-M149-N149-N($F149))</f>
        <v/>
      </c>
      <c r="P149" s="48" t="str">
        <f aca="false">IF(J149="","",YEAR($A149))</f>
        <v/>
      </c>
      <c r="Q149" s="48" t="str">
        <f aca="false">IF(J149="","",MONTH($A149))</f>
        <v/>
      </c>
    </row>
    <row r="150" customFormat="false" ht="15" hidden="false" customHeight="false" outlineLevel="0" collapsed="false">
      <c r="A150" s="45"/>
      <c r="B150" s="42"/>
      <c r="C150" s="46"/>
      <c r="D150" s="46"/>
      <c r="E150" s="43"/>
      <c r="F150" s="43"/>
      <c r="G150" s="43"/>
      <c r="H150" s="47" t="str">
        <f aca="false">IF(AND($A150="",$B150="",$C150="",$D150=""),"",IF(OR($A150="",$B150="",$C150=""),"Add month, product and units",IF(I150="","Product not found",IF(AND($D150&lt;&gt;"",N($D150)&gt;N($C150)),"Orders are more than units sold",""))))</f>
        <v/>
      </c>
      <c r="I150" s="22" t="str">
        <f aca="false">IF($B150="","",IF($E150&lt;&gt;"",$E150,IFERROR(INDEX(Products!$C$6:$C$55,MATCH($B150,Products!$A$6:$A$55,0)),"")))</f>
        <v/>
      </c>
      <c r="J150" s="22" t="str">
        <f aca="false">IF(OR($A150="",$B150="",$C150="",I150="",AND($D150&lt;&gt;"",N($D150)&gt;N($C150))),"",$C150*I150)</f>
        <v/>
      </c>
      <c r="K150" s="21" t="str">
        <f aca="false">IF(J150="","",IF($D150&lt;&gt;"",$D150,$C150))</f>
        <v/>
      </c>
      <c r="L150" s="22" t="str">
        <f aca="false">IF(J150="","",J150*(INDEX(Products!$D$6:$D$55,MATCH($B150,Products!$A$6:$A$55,0))+INDEX(Products!$E$6:$E$55,MATCH($B150,Products!$A$6:$A$55,0))))</f>
        <v/>
      </c>
      <c r="M150" s="22" t="str">
        <f aca="false">IF(J150="","",K150*INDEX(Products!$F$6:$F$55,MATCH($B150,Products!$A$6:$A$55,0)))</f>
        <v/>
      </c>
      <c r="N150" s="22" t="str">
        <f aca="false">IF(J150="","",$C150*N(INDEX(Products!$G$6:$G$55,MATCH($B150,Products!$A$6:$A$55,0))))</f>
        <v/>
      </c>
      <c r="O150" s="22" t="str">
        <f aca="false">IF(J150="","",J150-N($G150)-L150-M150-N150-N($F150))</f>
        <v/>
      </c>
      <c r="P150" s="48" t="str">
        <f aca="false">IF(J150="","",YEAR($A150))</f>
        <v/>
      </c>
      <c r="Q150" s="48" t="str">
        <f aca="false">IF(J150="","",MONTH($A150))</f>
        <v/>
      </c>
    </row>
    <row r="151" customFormat="false" ht="15" hidden="false" customHeight="false" outlineLevel="0" collapsed="false">
      <c r="A151" s="45"/>
      <c r="B151" s="42"/>
      <c r="C151" s="46"/>
      <c r="D151" s="46"/>
      <c r="E151" s="43"/>
      <c r="F151" s="43"/>
      <c r="G151" s="43"/>
      <c r="H151" s="47" t="str">
        <f aca="false">IF(AND($A151="",$B151="",$C151="",$D151=""),"",IF(OR($A151="",$B151="",$C151=""),"Add month, product and units",IF(I151="","Product not found",IF(AND($D151&lt;&gt;"",N($D151)&gt;N($C151)),"Orders are more than units sold",""))))</f>
        <v/>
      </c>
      <c r="I151" s="22" t="str">
        <f aca="false">IF($B151="","",IF($E151&lt;&gt;"",$E151,IFERROR(INDEX(Products!$C$6:$C$55,MATCH($B151,Products!$A$6:$A$55,0)),"")))</f>
        <v/>
      </c>
      <c r="J151" s="22" t="str">
        <f aca="false">IF(OR($A151="",$B151="",$C151="",I151="",AND($D151&lt;&gt;"",N($D151)&gt;N($C151))),"",$C151*I151)</f>
        <v/>
      </c>
      <c r="K151" s="21" t="str">
        <f aca="false">IF(J151="","",IF($D151&lt;&gt;"",$D151,$C151))</f>
        <v/>
      </c>
      <c r="L151" s="22" t="str">
        <f aca="false">IF(J151="","",J151*(INDEX(Products!$D$6:$D$55,MATCH($B151,Products!$A$6:$A$55,0))+INDEX(Products!$E$6:$E$55,MATCH($B151,Products!$A$6:$A$55,0))))</f>
        <v/>
      </c>
      <c r="M151" s="22" t="str">
        <f aca="false">IF(J151="","",K151*INDEX(Products!$F$6:$F$55,MATCH($B151,Products!$A$6:$A$55,0)))</f>
        <v/>
      </c>
      <c r="N151" s="22" t="str">
        <f aca="false">IF(J151="","",$C151*N(INDEX(Products!$G$6:$G$55,MATCH($B151,Products!$A$6:$A$55,0))))</f>
        <v/>
      </c>
      <c r="O151" s="22" t="str">
        <f aca="false">IF(J151="","",J151-N($G151)-L151-M151-N151-N($F151))</f>
        <v/>
      </c>
      <c r="P151" s="48" t="str">
        <f aca="false">IF(J151="","",YEAR($A151))</f>
        <v/>
      </c>
      <c r="Q151" s="48" t="str">
        <f aca="false">IF(J151="","",MONTH($A151))</f>
        <v/>
      </c>
    </row>
    <row r="152" customFormat="false" ht="15" hidden="false" customHeight="false" outlineLevel="0" collapsed="false">
      <c r="A152" s="45"/>
      <c r="B152" s="42"/>
      <c r="C152" s="46"/>
      <c r="D152" s="46"/>
      <c r="E152" s="43"/>
      <c r="F152" s="43"/>
      <c r="G152" s="43"/>
      <c r="H152" s="47" t="str">
        <f aca="false">IF(AND($A152="",$B152="",$C152="",$D152=""),"",IF(OR($A152="",$B152="",$C152=""),"Add month, product and units",IF(I152="","Product not found",IF(AND($D152&lt;&gt;"",N($D152)&gt;N($C152)),"Orders are more than units sold",""))))</f>
        <v/>
      </c>
      <c r="I152" s="22" t="str">
        <f aca="false">IF($B152="","",IF($E152&lt;&gt;"",$E152,IFERROR(INDEX(Products!$C$6:$C$55,MATCH($B152,Products!$A$6:$A$55,0)),"")))</f>
        <v/>
      </c>
      <c r="J152" s="22" t="str">
        <f aca="false">IF(OR($A152="",$B152="",$C152="",I152="",AND($D152&lt;&gt;"",N($D152)&gt;N($C152))),"",$C152*I152)</f>
        <v/>
      </c>
      <c r="K152" s="21" t="str">
        <f aca="false">IF(J152="","",IF($D152&lt;&gt;"",$D152,$C152))</f>
        <v/>
      </c>
      <c r="L152" s="22" t="str">
        <f aca="false">IF(J152="","",J152*(INDEX(Products!$D$6:$D$55,MATCH($B152,Products!$A$6:$A$55,0))+INDEX(Products!$E$6:$E$55,MATCH($B152,Products!$A$6:$A$55,0))))</f>
        <v/>
      </c>
      <c r="M152" s="22" t="str">
        <f aca="false">IF(J152="","",K152*INDEX(Products!$F$6:$F$55,MATCH($B152,Products!$A$6:$A$55,0)))</f>
        <v/>
      </c>
      <c r="N152" s="22" t="str">
        <f aca="false">IF(J152="","",$C152*N(INDEX(Products!$G$6:$G$55,MATCH($B152,Products!$A$6:$A$55,0))))</f>
        <v/>
      </c>
      <c r="O152" s="22" t="str">
        <f aca="false">IF(J152="","",J152-N($G152)-L152-M152-N152-N($F152))</f>
        <v/>
      </c>
      <c r="P152" s="48" t="str">
        <f aca="false">IF(J152="","",YEAR($A152))</f>
        <v/>
      </c>
      <c r="Q152" s="48" t="str">
        <f aca="false">IF(J152="","",MONTH($A152))</f>
        <v/>
      </c>
    </row>
    <row r="153" customFormat="false" ht="15" hidden="false" customHeight="false" outlineLevel="0" collapsed="false">
      <c r="A153" s="45"/>
      <c r="B153" s="42"/>
      <c r="C153" s="46"/>
      <c r="D153" s="46"/>
      <c r="E153" s="43"/>
      <c r="F153" s="43"/>
      <c r="G153" s="43"/>
      <c r="H153" s="47" t="str">
        <f aca="false">IF(AND($A153="",$B153="",$C153="",$D153=""),"",IF(OR($A153="",$B153="",$C153=""),"Add month, product and units",IF(I153="","Product not found",IF(AND($D153&lt;&gt;"",N($D153)&gt;N($C153)),"Orders are more than units sold",""))))</f>
        <v/>
      </c>
      <c r="I153" s="22" t="str">
        <f aca="false">IF($B153="","",IF($E153&lt;&gt;"",$E153,IFERROR(INDEX(Products!$C$6:$C$55,MATCH($B153,Products!$A$6:$A$55,0)),"")))</f>
        <v/>
      </c>
      <c r="J153" s="22" t="str">
        <f aca="false">IF(OR($A153="",$B153="",$C153="",I153="",AND($D153&lt;&gt;"",N($D153)&gt;N($C153))),"",$C153*I153)</f>
        <v/>
      </c>
      <c r="K153" s="21" t="str">
        <f aca="false">IF(J153="","",IF($D153&lt;&gt;"",$D153,$C153))</f>
        <v/>
      </c>
      <c r="L153" s="22" t="str">
        <f aca="false">IF(J153="","",J153*(INDEX(Products!$D$6:$D$55,MATCH($B153,Products!$A$6:$A$55,0))+INDEX(Products!$E$6:$E$55,MATCH($B153,Products!$A$6:$A$55,0))))</f>
        <v/>
      </c>
      <c r="M153" s="22" t="str">
        <f aca="false">IF(J153="","",K153*INDEX(Products!$F$6:$F$55,MATCH($B153,Products!$A$6:$A$55,0)))</f>
        <v/>
      </c>
      <c r="N153" s="22" t="str">
        <f aca="false">IF(J153="","",$C153*N(INDEX(Products!$G$6:$G$55,MATCH($B153,Products!$A$6:$A$55,0))))</f>
        <v/>
      </c>
      <c r="O153" s="22" t="str">
        <f aca="false">IF(J153="","",J153-N($G153)-L153-M153-N153-N($F153))</f>
        <v/>
      </c>
      <c r="P153" s="48" t="str">
        <f aca="false">IF(J153="","",YEAR($A153))</f>
        <v/>
      </c>
      <c r="Q153" s="48" t="str">
        <f aca="false">IF(J153="","",MONTH($A153))</f>
        <v/>
      </c>
    </row>
    <row r="154" customFormat="false" ht="15" hidden="false" customHeight="false" outlineLevel="0" collapsed="false">
      <c r="A154" s="45"/>
      <c r="B154" s="42"/>
      <c r="C154" s="46"/>
      <c r="D154" s="46"/>
      <c r="E154" s="43"/>
      <c r="F154" s="43"/>
      <c r="G154" s="43"/>
      <c r="H154" s="47" t="str">
        <f aca="false">IF(AND($A154="",$B154="",$C154="",$D154=""),"",IF(OR($A154="",$B154="",$C154=""),"Add month, product and units",IF(I154="","Product not found",IF(AND($D154&lt;&gt;"",N($D154)&gt;N($C154)),"Orders are more than units sold",""))))</f>
        <v/>
      </c>
      <c r="I154" s="22" t="str">
        <f aca="false">IF($B154="","",IF($E154&lt;&gt;"",$E154,IFERROR(INDEX(Products!$C$6:$C$55,MATCH($B154,Products!$A$6:$A$55,0)),"")))</f>
        <v/>
      </c>
      <c r="J154" s="22" t="str">
        <f aca="false">IF(OR($A154="",$B154="",$C154="",I154="",AND($D154&lt;&gt;"",N($D154)&gt;N($C154))),"",$C154*I154)</f>
        <v/>
      </c>
      <c r="K154" s="21" t="str">
        <f aca="false">IF(J154="","",IF($D154&lt;&gt;"",$D154,$C154))</f>
        <v/>
      </c>
      <c r="L154" s="22" t="str">
        <f aca="false">IF(J154="","",J154*(INDEX(Products!$D$6:$D$55,MATCH($B154,Products!$A$6:$A$55,0))+INDEX(Products!$E$6:$E$55,MATCH($B154,Products!$A$6:$A$55,0))))</f>
        <v/>
      </c>
      <c r="M154" s="22" t="str">
        <f aca="false">IF(J154="","",K154*INDEX(Products!$F$6:$F$55,MATCH($B154,Products!$A$6:$A$55,0)))</f>
        <v/>
      </c>
      <c r="N154" s="22" t="str">
        <f aca="false">IF(J154="","",$C154*N(INDEX(Products!$G$6:$G$55,MATCH($B154,Products!$A$6:$A$55,0))))</f>
        <v/>
      </c>
      <c r="O154" s="22" t="str">
        <f aca="false">IF(J154="","",J154-N($G154)-L154-M154-N154-N($F154))</f>
        <v/>
      </c>
      <c r="P154" s="48" t="str">
        <f aca="false">IF(J154="","",YEAR($A154))</f>
        <v/>
      </c>
      <c r="Q154" s="48" t="str">
        <f aca="false">IF(J154="","",MONTH($A154))</f>
        <v/>
      </c>
    </row>
    <row r="155" customFormat="false" ht="15" hidden="false" customHeight="false" outlineLevel="0" collapsed="false">
      <c r="A155" s="45"/>
      <c r="B155" s="42"/>
      <c r="C155" s="46"/>
      <c r="D155" s="46"/>
      <c r="E155" s="43"/>
      <c r="F155" s="43"/>
      <c r="G155" s="43"/>
      <c r="H155" s="47" t="str">
        <f aca="false">IF(AND($A155="",$B155="",$C155="",$D155=""),"",IF(OR($A155="",$B155="",$C155=""),"Add month, product and units",IF(I155="","Product not found",IF(AND($D155&lt;&gt;"",N($D155)&gt;N($C155)),"Orders are more than units sold",""))))</f>
        <v/>
      </c>
      <c r="I155" s="22" t="str">
        <f aca="false">IF($B155="","",IF($E155&lt;&gt;"",$E155,IFERROR(INDEX(Products!$C$6:$C$55,MATCH($B155,Products!$A$6:$A$55,0)),"")))</f>
        <v/>
      </c>
      <c r="J155" s="22" t="str">
        <f aca="false">IF(OR($A155="",$B155="",$C155="",I155="",AND($D155&lt;&gt;"",N($D155)&gt;N($C155))),"",$C155*I155)</f>
        <v/>
      </c>
      <c r="K155" s="21" t="str">
        <f aca="false">IF(J155="","",IF($D155&lt;&gt;"",$D155,$C155))</f>
        <v/>
      </c>
      <c r="L155" s="22" t="str">
        <f aca="false">IF(J155="","",J155*(INDEX(Products!$D$6:$D$55,MATCH($B155,Products!$A$6:$A$55,0))+INDEX(Products!$E$6:$E$55,MATCH($B155,Products!$A$6:$A$55,0))))</f>
        <v/>
      </c>
      <c r="M155" s="22" t="str">
        <f aca="false">IF(J155="","",K155*INDEX(Products!$F$6:$F$55,MATCH($B155,Products!$A$6:$A$55,0)))</f>
        <v/>
      </c>
      <c r="N155" s="22" t="str">
        <f aca="false">IF(J155="","",$C155*N(INDEX(Products!$G$6:$G$55,MATCH($B155,Products!$A$6:$A$55,0))))</f>
        <v/>
      </c>
      <c r="O155" s="22" t="str">
        <f aca="false">IF(J155="","",J155-N($G155)-L155-M155-N155-N($F155))</f>
        <v/>
      </c>
      <c r="P155" s="48" t="str">
        <f aca="false">IF(J155="","",YEAR($A155))</f>
        <v/>
      </c>
      <c r="Q155" s="48" t="str">
        <f aca="false">IF(J155="","",MONTH($A155))</f>
        <v/>
      </c>
    </row>
    <row r="156" customFormat="false" ht="15" hidden="false" customHeight="false" outlineLevel="0" collapsed="false">
      <c r="A156" s="45"/>
      <c r="B156" s="42"/>
      <c r="C156" s="46"/>
      <c r="D156" s="46"/>
      <c r="E156" s="43"/>
      <c r="F156" s="43"/>
      <c r="G156" s="43"/>
      <c r="H156" s="47" t="str">
        <f aca="false">IF(AND($A156="",$B156="",$C156="",$D156=""),"",IF(OR($A156="",$B156="",$C156=""),"Add month, product and units",IF(I156="","Product not found",IF(AND($D156&lt;&gt;"",N($D156)&gt;N($C156)),"Orders are more than units sold",""))))</f>
        <v/>
      </c>
      <c r="I156" s="22" t="str">
        <f aca="false">IF($B156="","",IF($E156&lt;&gt;"",$E156,IFERROR(INDEX(Products!$C$6:$C$55,MATCH($B156,Products!$A$6:$A$55,0)),"")))</f>
        <v/>
      </c>
      <c r="J156" s="22" t="str">
        <f aca="false">IF(OR($A156="",$B156="",$C156="",I156="",AND($D156&lt;&gt;"",N($D156)&gt;N($C156))),"",$C156*I156)</f>
        <v/>
      </c>
      <c r="K156" s="21" t="str">
        <f aca="false">IF(J156="","",IF($D156&lt;&gt;"",$D156,$C156))</f>
        <v/>
      </c>
      <c r="L156" s="22" t="str">
        <f aca="false">IF(J156="","",J156*(INDEX(Products!$D$6:$D$55,MATCH($B156,Products!$A$6:$A$55,0))+INDEX(Products!$E$6:$E$55,MATCH($B156,Products!$A$6:$A$55,0))))</f>
        <v/>
      </c>
      <c r="M156" s="22" t="str">
        <f aca="false">IF(J156="","",K156*INDEX(Products!$F$6:$F$55,MATCH($B156,Products!$A$6:$A$55,0)))</f>
        <v/>
      </c>
      <c r="N156" s="22" t="str">
        <f aca="false">IF(J156="","",$C156*N(INDEX(Products!$G$6:$G$55,MATCH($B156,Products!$A$6:$A$55,0))))</f>
        <v/>
      </c>
      <c r="O156" s="22" t="str">
        <f aca="false">IF(J156="","",J156-N($G156)-L156-M156-N156-N($F156))</f>
        <v/>
      </c>
      <c r="P156" s="48" t="str">
        <f aca="false">IF(J156="","",YEAR($A156))</f>
        <v/>
      </c>
      <c r="Q156" s="48" t="str">
        <f aca="false">IF(J156="","",MONTH($A156))</f>
        <v/>
      </c>
    </row>
    <row r="157" customFormat="false" ht="15" hidden="false" customHeight="false" outlineLevel="0" collapsed="false">
      <c r="A157" s="45"/>
      <c r="B157" s="42"/>
      <c r="C157" s="46"/>
      <c r="D157" s="46"/>
      <c r="E157" s="43"/>
      <c r="F157" s="43"/>
      <c r="G157" s="43"/>
      <c r="H157" s="47" t="str">
        <f aca="false">IF(AND($A157="",$B157="",$C157="",$D157=""),"",IF(OR($A157="",$B157="",$C157=""),"Add month, product and units",IF(I157="","Product not found",IF(AND($D157&lt;&gt;"",N($D157)&gt;N($C157)),"Orders are more than units sold",""))))</f>
        <v/>
      </c>
      <c r="I157" s="22" t="str">
        <f aca="false">IF($B157="","",IF($E157&lt;&gt;"",$E157,IFERROR(INDEX(Products!$C$6:$C$55,MATCH($B157,Products!$A$6:$A$55,0)),"")))</f>
        <v/>
      </c>
      <c r="J157" s="22" t="str">
        <f aca="false">IF(OR($A157="",$B157="",$C157="",I157="",AND($D157&lt;&gt;"",N($D157)&gt;N($C157))),"",$C157*I157)</f>
        <v/>
      </c>
      <c r="K157" s="21" t="str">
        <f aca="false">IF(J157="","",IF($D157&lt;&gt;"",$D157,$C157))</f>
        <v/>
      </c>
      <c r="L157" s="22" t="str">
        <f aca="false">IF(J157="","",J157*(INDEX(Products!$D$6:$D$55,MATCH($B157,Products!$A$6:$A$55,0))+INDEX(Products!$E$6:$E$55,MATCH($B157,Products!$A$6:$A$55,0))))</f>
        <v/>
      </c>
      <c r="M157" s="22" t="str">
        <f aca="false">IF(J157="","",K157*INDEX(Products!$F$6:$F$55,MATCH($B157,Products!$A$6:$A$55,0)))</f>
        <v/>
      </c>
      <c r="N157" s="22" t="str">
        <f aca="false">IF(J157="","",$C157*N(INDEX(Products!$G$6:$G$55,MATCH($B157,Products!$A$6:$A$55,0))))</f>
        <v/>
      </c>
      <c r="O157" s="22" t="str">
        <f aca="false">IF(J157="","",J157-N($G157)-L157-M157-N157-N($F157))</f>
        <v/>
      </c>
      <c r="P157" s="48" t="str">
        <f aca="false">IF(J157="","",YEAR($A157))</f>
        <v/>
      </c>
      <c r="Q157" s="48" t="str">
        <f aca="false">IF(J157="","",MONTH($A157))</f>
        <v/>
      </c>
    </row>
    <row r="158" customFormat="false" ht="15" hidden="false" customHeight="false" outlineLevel="0" collapsed="false">
      <c r="A158" s="45"/>
      <c r="B158" s="42"/>
      <c r="C158" s="46"/>
      <c r="D158" s="46"/>
      <c r="E158" s="43"/>
      <c r="F158" s="43"/>
      <c r="G158" s="43"/>
      <c r="H158" s="47" t="str">
        <f aca="false">IF(AND($A158="",$B158="",$C158="",$D158=""),"",IF(OR($A158="",$B158="",$C158=""),"Add month, product and units",IF(I158="","Product not found",IF(AND($D158&lt;&gt;"",N($D158)&gt;N($C158)),"Orders are more than units sold",""))))</f>
        <v/>
      </c>
      <c r="I158" s="22" t="str">
        <f aca="false">IF($B158="","",IF($E158&lt;&gt;"",$E158,IFERROR(INDEX(Products!$C$6:$C$55,MATCH($B158,Products!$A$6:$A$55,0)),"")))</f>
        <v/>
      </c>
      <c r="J158" s="22" t="str">
        <f aca="false">IF(OR($A158="",$B158="",$C158="",I158="",AND($D158&lt;&gt;"",N($D158)&gt;N($C158))),"",$C158*I158)</f>
        <v/>
      </c>
      <c r="K158" s="21" t="str">
        <f aca="false">IF(J158="","",IF($D158&lt;&gt;"",$D158,$C158))</f>
        <v/>
      </c>
      <c r="L158" s="22" t="str">
        <f aca="false">IF(J158="","",J158*(INDEX(Products!$D$6:$D$55,MATCH($B158,Products!$A$6:$A$55,0))+INDEX(Products!$E$6:$E$55,MATCH($B158,Products!$A$6:$A$55,0))))</f>
        <v/>
      </c>
      <c r="M158" s="22" t="str">
        <f aca="false">IF(J158="","",K158*INDEX(Products!$F$6:$F$55,MATCH($B158,Products!$A$6:$A$55,0)))</f>
        <v/>
      </c>
      <c r="N158" s="22" t="str">
        <f aca="false">IF(J158="","",$C158*N(INDEX(Products!$G$6:$G$55,MATCH($B158,Products!$A$6:$A$55,0))))</f>
        <v/>
      </c>
      <c r="O158" s="22" t="str">
        <f aca="false">IF(J158="","",J158-N($G158)-L158-M158-N158-N($F158))</f>
        <v/>
      </c>
      <c r="P158" s="48" t="str">
        <f aca="false">IF(J158="","",YEAR($A158))</f>
        <v/>
      </c>
      <c r="Q158" s="48" t="str">
        <f aca="false">IF(J158="","",MONTH($A158))</f>
        <v/>
      </c>
    </row>
    <row r="159" customFormat="false" ht="15" hidden="false" customHeight="false" outlineLevel="0" collapsed="false">
      <c r="A159" s="45"/>
      <c r="B159" s="42"/>
      <c r="C159" s="46"/>
      <c r="D159" s="46"/>
      <c r="E159" s="43"/>
      <c r="F159" s="43"/>
      <c r="G159" s="43"/>
      <c r="H159" s="47" t="str">
        <f aca="false">IF(AND($A159="",$B159="",$C159="",$D159=""),"",IF(OR($A159="",$B159="",$C159=""),"Add month, product and units",IF(I159="","Product not found",IF(AND($D159&lt;&gt;"",N($D159)&gt;N($C159)),"Orders are more than units sold",""))))</f>
        <v/>
      </c>
      <c r="I159" s="22" t="str">
        <f aca="false">IF($B159="","",IF($E159&lt;&gt;"",$E159,IFERROR(INDEX(Products!$C$6:$C$55,MATCH($B159,Products!$A$6:$A$55,0)),"")))</f>
        <v/>
      </c>
      <c r="J159" s="22" t="str">
        <f aca="false">IF(OR($A159="",$B159="",$C159="",I159="",AND($D159&lt;&gt;"",N($D159)&gt;N($C159))),"",$C159*I159)</f>
        <v/>
      </c>
      <c r="K159" s="21" t="str">
        <f aca="false">IF(J159="","",IF($D159&lt;&gt;"",$D159,$C159))</f>
        <v/>
      </c>
      <c r="L159" s="22" t="str">
        <f aca="false">IF(J159="","",J159*(INDEX(Products!$D$6:$D$55,MATCH($B159,Products!$A$6:$A$55,0))+INDEX(Products!$E$6:$E$55,MATCH($B159,Products!$A$6:$A$55,0))))</f>
        <v/>
      </c>
      <c r="M159" s="22" t="str">
        <f aca="false">IF(J159="","",K159*INDEX(Products!$F$6:$F$55,MATCH($B159,Products!$A$6:$A$55,0)))</f>
        <v/>
      </c>
      <c r="N159" s="22" t="str">
        <f aca="false">IF(J159="","",$C159*N(INDEX(Products!$G$6:$G$55,MATCH($B159,Products!$A$6:$A$55,0))))</f>
        <v/>
      </c>
      <c r="O159" s="22" t="str">
        <f aca="false">IF(J159="","",J159-N($G159)-L159-M159-N159-N($F159))</f>
        <v/>
      </c>
      <c r="P159" s="48" t="str">
        <f aca="false">IF(J159="","",YEAR($A159))</f>
        <v/>
      </c>
      <c r="Q159" s="48" t="str">
        <f aca="false">IF(J159="","",MONTH($A159))</f>
        <v/>
      </c>
    </row>
    <row r="160" customFormat="false" ht="15" hidden="false" customHeight="false" outlineLevel="0" collapsed="false">
      <c r="A160" s="45"/>
      <c r="B160" s="42"/>
      <c r="C160" s="46"/>
      <c r="D160" s="46"/>
      <c r="E160" s="43"/>
      <c r="F160" s="43"/>
      <c r="G160" s="43"/>
      <c r="H160" s="47" t="str">
        <f aca="false">IF(AND($A160="",$B160="",$C160="",$D160=""),"",IF(OR($A160="",$B160="",$C160=""),"Add month, product and units",IF(I160="","Product not found",IF(AND($D160&lt;&gt;"",N($D160)&gt;N($C160)),"Orders are more than units sold",""))))</f>
        <v/>
      </c>
      <c r="I160" s="22" t="str">
        <f aca="false">IF($B160="","",IF($E160&lt;&gt;"",$E160,IFERROR(INDEX(Products!$C$6:$C$55,MATCH($B160,Products!$A$6:$A$55,0)),"")))</f>
        <v/>
      </c>
      <c r="J160" s="22" t="str">
        <f aca="false">IF(OR($A160="",$B160="",$C160="",I160="",AND($D160&lt;&gt;"",N($D160)&gt;N($C160))),"",$C160*I160)</f>
        <v/>
      </c>
      <c r="K160" s="21" t="str">
        <f aca="false">IF(J160="","",IF($D160&lt;&gt;"",$D160,$C160))</f>
        <v/>
      </c>
      <c r="L160" s="22" t="str">
        <f aca="false">IF(J160="","",J160*(INDEX(Products!$D$6:$D$55,MATCH($B160,Products!$A$6:$A$55,0))+INDEX(Products!$E$6:$E$55,MATCH($B160,Products!$A$6:$A$55,0))))</f>
        <v/>
      </c>
      <c r="M160" s="22" t="str">
        <f aca="false">IF(J160="","",K160*INDEX(Products!$F$6:$F$55,MATCH($B160,Products!$A$6:$A$55,0)))</f>
        <v/>
      </c>
      <c r="N160" s="22" t="str">
        <f aca="false">IF(J160="","",$C160*N(INDEX(Products!$G$6:$G$55,MATCH($B160,Products!$A$6:$A$55,0))))</f>
        <v/>
      </c>
      <c r="O160" s="22" t="str">
        <f aca="false">IF(J160="","",J160-N($G160)-L160-M160-N160-N($F160))</f>
        <v/>
      </c>
      <c r="P160" s="48" t="str">
        <f aca="false">IF(J160="","",YEAR($A160))</f>
        <v/>
      </c>
      <c r="Q160" s="48" t="str">
        <f aca="false">IF(J160="","",MONTH($A160))</f>
        <v/>
      </c>
    </row>
    <row r="161" customFormat="false" ht="15" hidden="false" customHeight="false" outlineLevel="0" collapsed="false">
      <c r="A161" s="45"/>
      <c r="B161" s="42"/>
      <c r="C161" s="46"/>
      <c r="D161" s="46"/>
      <c r="E161" s="43"/>
      <c r="F161" s="43"/>
      <c r="G161" s="43"/>
      <c r="H161" s="47" t="str">
        <f aca="false">IF(AND($A161="",$B161="",$C161="",$D161=""),"",IF(OR($A161="",$B161="",$C161=""),"Add month, product and units",IF(I161="","Product not found",IF(AND($D161&lt;&gt;"",N($D161)&gt;N($C161)),"Orders are more than units sold",""))))</f>
        <v/>
      </c>
      <c r="I161" s="22" t="str">
        <f aca="false">IF($B161="","",IF($E161&lt;&gt;"",$E161,IFERROR(INDEX(Products!$C$6:$C$55,MATCH($B161,Products!$A$6:$A$55,0)),"")))</f>
        <v/>
      </c>
      <c r="J161" s="22" t="str">
        <f aca="false">IF(OR($A161="",$B161="",$C161="",I161="",AND($D161&lt;&gt;"",N($D161)&gt;N($C161))),"",$C161*I161)</f>
        <v/>
      </c>
      <c r="K161" s="21" t="str">
        <f aca="false">IF(J161="","",IF($D161&lt;&gt;"",$D161,$C161))</f>
        <v/>
      </c>
      <c r="L161" s="22" t="str">
        <f aca="false">IF(J161="","",J161*(INDEX(Products!$D$6:$D$55,MATCH($B161,Products!$A$6:$A$55,0))+INDEX(Products!$E$6:$E$55,MATCH($B161,Products!$A$6:$A$55,0))))</f>
        <v/>
      </c>
      <c r="M161" s="22" t="str">
        <f aca="false">IF(J161="","",K161*INDEX(Products!$F$6:$F$55,MATCH($B161,Products!$A$6:$A$55,0)))</f>
        <v/>
      </c>
      <c r="N161" s="22" t="str">
        <f aca="false">IF(J161="","",$C161*N(INDEX(Products!$G$6:$G$55,MATCH($B161,Products!$A$6:$A$55,0))))</f>
        <v/>
      </c>
      <c r="O161" s="22" t="str">
        <f aca="false">IF(J161="","",J161-N($G161)-L161-M161-N161-N($F161))</f>
        <v/>
      </c>
      <c r="P161" s="48" t="str">
        <f aca="false">IF(J161="","",YEAR($A161))</f>
        <v/>
      </c>
      <c r="Q161" s="48" t="str">
        <f aca="false">IF(J161="","",MONTH($A161))</f>
        <v/>
      </c>
    </row>
    <row r="162" customFormat="false" ht="15" hidden="false" customHeight="false" outlineLevel="0" collapsed="false">
      <c r="A162" s="45"/>
      <c r="B162" s="42"/>
      <c r="C162" s="46"/>
      <c r="D162" s="46"/>
      <c r="E162" s="43"/>
      <c r="F162" s="43"/>
      <c r="G162" s="43"/>
      <c r="H162" s="47" t="str">
        <f aca="false">IF(AND($A162="",$B162="",$C162="",$D162=""),"",IF(OR($A162="",$B162="",$C162=""),"Add month, product and units",IF(I162="","Product not found",IF(AND($D162&lt;&gt;"",N($D162)&gt;N($C162)),"Orders are more than units sold",""))))</f>
        <v/>
      </c>
      <c r="I162" s="22" t="str">
        <f aca="false">IF($B162="","",IF($E162&lt;&gt;"",$E162,IFERROR(INDEX(Products!$C$6:$C$55,MATCH($B162,Products!$A$6:$A$55,0)),"")))</f>
        <v/>
      </c>
      <c r="J162" s="22" t="str">
        <f aca="false">IF(OR($A162="",$B162="",$C162="",I162="",AND($D162&lt;&gt;"",N($D162)&gt;N($C162))),"",$C162*I162)</f>
        <v/>
      </c>
      <c r="K162" s="21" t="str">
        <f aca="false">IF(J162="","",IF($D162&lt;&gt;"",$D162,$C162))</f>
        <v/>
      </c>
      <c r="L162" s="22" t="str">
        <f aca="false">IF(J162="","",J162*(INDEX(Products!$D$6:$D$55,MATCH($B162,Products!$A$6:$A$55,0))+INDEX(Products!$E$6:$E$55,MATCH($B162,Products!$A$6:$A$55,0))))</f>
        <v/>
      </c>
      <c r="M162" s="22" t="str">
        <f aca="false">IF(J162="","",K162*INDEX(Products!$F$6:$F$55,MATCH($B162,Products!$A$6:$A$55,0)))</f>
        <v/>
      </c>
      <c r="N162" s="22" t="str">
        <f aca="false">IF(J162="","",$C162*N(INDEX(Products!$G$6:$G$55,MATCH($B162,Products!$A$6:$A$55,0))))</f>
        <v/>
      </c>
      <c r="O162" s="22" t="str">
        <f aca="false">IF(J162="","",J162-N($G162)-L162-M162-N162-N($F162))</f>
        <v/>
      </c>
      <c r="P162" s="48" t="str">
        <f aca="false">IF(J162="","",YEAR($A162))</f>
        <v/>
      </c>
      <c r="Q162" s="48" t="str">
        <f aca="false">IF(J162="","",MONTH($A162))</f>
        <v/>
      </c>
    </row>
    <row r="163" customFormat="false" ht="15" hidden="false" customHeight="false" outlineLevel="0" collapsed="false">
      <c r="A163" s="45"/>
      <c r="B163" s="42"/>
      <c r="C163" s="46"/>
      <c r="D163" s="46"/>
      <c r="E163" s="43"/>
      <c r="F163" s="43"/>
      <c r="G163" s="43"/>
      <c r="H163" s="47" t="str">
        <f aca="false">IF(AND($A163="",$B163="",$C163="",$D163=""),"",IF(OR($A163="",$B163="",$C163=""),"Add month, product and units",IF(I163="","Product not found",IF(AND($D163&lt;&gt;"",N($D163)&gt;N($C163)),"Orders are more than units sold",""))))</f>
        <v/>
      </c>
      <c r="I163" s="22" t="str">
        <f aca="false">IF($B163="","",IF($E163&lt;&gt;"",$E163,IFERROR(INDEX(Products!$C$6:$C$55,MATCH($B163,Products!$A$6:$A$55,0)),"")))</f>
        <v/>
      </c>
      <c r="J163" s="22" t="str">
        <f aca="false">IF(OR($A163="",$B163="",$C163="",I163="",AND($D163&lt;&gt;"",N($D163)&gt;N($C163))),"",$C163*I163)</f>
        <v/>
      </c>
      <c r="K163" s="21" t="str">
        <f aca="false">IF(J163="","",IF($D163&lt;&gt;"",$D163,$C163))</f>
        <v/>
      </c>
      <c r="L163" s="22" t="str">
        <f aca="false">IF(J163="","",J163*(INDEX(Products!$D$6:$D$55,MATCH($B163,Products!$A$6:$A$55,0))+INDEX(Products!$E$6:$E$55,MATCH($B163,Products!$A$6:$A$55,0))))</f>
        <v/>
      </c>
      <c r="M163" s="22" t="str">
        <f aca="false">IF(J163="","",K163*INDEX(Products!$F$6:$F$55,MATCH($B163,Products!$A$6:$A$55,0)))</f>
        <v/>
      </c>
      <c r="N163" s="22" t="str">
        <f aca="false">IF(J163="","",$C163*N(INDEX(Products!$G$6:$G$55,MATCH($B163,Products!$A$6:$A$55,0))))</f>
        <v/>
      </c>
      <c r="O163" s="22" t="str">
        <f aca="false">IF(J163="","",J163-N($G163)-L163-M163-N163-N($F163))</f>
        <v/>
      </c>
      <c r="P163" s="48" t="str">
        <f aca="false">IF(J163="","",YEAR($A163))</f>
        <v/>
      </c>
      <c r="Q163" s="48" t="str">
        <f aca="false">IF(J163="","",MONTH($A163))</f>
        <v/>
      </c>
    </row>
    <row r="164" customFormat="false" ht="15" hidden="false" customHeight="false" outlineLevel="0" collapsed="false">
      <c r="A164" s="45"/>
      <c r="B164" s="42"/>
      <c r="C164" s="46"/>
      <c r="D164" s="46"/>
      <c r="E164" s="43"/>
      <c r="F164" s="43"/>
      <c r="G164" s="43"/>
      <c r="H164" s="47" t="str">
        <f aca="false">IF(AND($A164="",$B164="",$C164="",$D164=""),"",IF(OR($A164="",$B164="",$C164=""),"Add month, product and units",IF(I164="","Product not found",IF(AND($D164&lt;&gt;"",N($D164)&gt;N($C164)),"Orders are more than units sold",""))))</f>
        <v/>
      </c>
      <c r="I164" s="22" t="str">
        <f aca="false">IF($B164="","",IF($E164&lt;&gt;"",$E164,IFERROR(INDEX(Products!$C$6:$C$55,MATCH($B164,Products!$A$6:$A$55,0)),"")))</f>
        <v/>
      </c>
      <c r="J164" s="22" t="str">
        <f aca="false">IF(OR($A164="",$B164="",$C164="",I164="",AND($D164&lt;&gt;"",N($D164)&gt;N($C164))),"",$C164*I164)</f>
        <v/>
      </c>
      <c r="K164" s="21" t="str">
        <f aca="false">IF(J164="","",IF($D164&lt;&gt;"",$D164,$C164))</f>
        <v/>
      </c>
      <c r="L164" s="22" t="str">
        <f aca="false">IF(J164="","",J164*(INDEX(Products!$D$6:$D$55,MATCH($B164,Products!$A$6:$A$55,0))+INDEX(Products!$E$6:$E$55,MATCH($B164,Products!$A$6:$A$55,0))))</f>
        <v/>
      </c>
      <c r="M164" s="22" t="str">
        <f aca="false">IF(J164="","",K164*INDEX(Products!$F$6:$F$55,MATCH($B164,Products!$A$6:$A$55,0)))</f>
        <v/>
      </c>
      <c r="N164" s="22" t="str">
        <f aca="false">IF(J164="","",$C164*N(INDEX(Products!$G$6:$G$55,MATCH($B164,Products!$A$6:$A$55,0))))</f>
        <v/>
      </c>
      <c r="O164" s="22" t="str">
        <f aca="false">IF(J164="","",J164-N($G164)-L164-M164-N164-N($F164))</f>
        <v/>
      </c>
      <c r="P164" s="48" t="str">
        <f aca="false">IF(J164="","",YEAR($A164))</f>
        <v/>
      </c>
      <c r="Q164" s="48" t="str">
        <f aca="false">IF(J164="","",MONTH($A164))</f>
        <v/>
      </c>
    </row>
    <row r="165" customFormat="false" ht="15" hidden="false" customHeight="false" outlineLevel="0" collapsed="false">
      <c r="A165" s="45"/>
      <c r="B165" s="42"/>
      <c r="C165" s="46"/>
      <c r="D165" s="46"/>
      <c r="E165" s="43"/>
      <c r="F165" s="43"/>
      <c r="G165" s="43"/>
      <c r="H165" s="47" t="str">
        <f aca="false">IF(AND($A165="",$B165="",$C165="",$D165=""),"",IF(OR($A165="",$B165="",$C165=""),"Add month, product and units",IF(I165="","Product not found",IF(AND($D165&lt;&gt;"",N($D165)&gt;N($C165)),"Orders are more than units sold",""))))</f>
        <v/>
      </c>
      <c r="I165" s="22" t="str">
        <f aca="false">IF($B165="","",IF($E165&lt;&gt;"",$E165,IFERROR(INDEX(Products!$C$6:$C$55,MATCH($B165,Products!$A$6:$A$55,0)),"")))</f>
        <v/>
      </c>
      <c r="J165" s="22" t="str">
        <f aca="false">IF(OR($A165="",$B165="",$C165="",I165="",AND($D165&lt;&gt;"",N($D165)&gt;N($C165))),"",$C165*I165)</f>
        <v/>
      </c>
      <c r="K165" s="21" t="str">
        <f aca="false">IF(J165="","",IF($D165&lt;&gt;"",$D165,$C165))</f>
        <v/>
      </c>
      <c r="L165" s="22" t="str">
        <f aca="false">IF(J165="","",J165*(INDEX(Products!$D$6:$D$55,MATCH($B165,Products!$A$6:$A$55,0))+INDEX(Products!$E$6:$E$55,MATCH($B165,Products!$A$6:$A$55,0))))</f>
        <v/>
      </c>
      <c r="M165" s="22" t="str">
        <f aca="false">IF(J165="","",K165*INDEX(Products!$F$6:$F$55,MATCH($B165,Products!$A$6:$A$55,0)))</f>
        <v/>
      </c>
      <c r="N165" s="22" t="str">
        <f aca="false">IF(J165="","",$C165*N(INDEX(Products!$G$6:$G$55,MATCH($B165,Products!$A$6:$A$55,0))))</f>
        <v/>
      </c>
      <c r="O165" s="22" t="str">
        <f aca="false">IF(J165="","",J165-N($G165)-L165-M165-N165-N($F165))</f>
        <v/>
      </c>
      <c r="P165" s="48" t="str">
        <f aca="false">IF(J165="","",YEAR($A165))</f>
        <v/>
      </c>
      <c r="Q165" s="48" t="str">
        <f aca="false">IF(J165="","",MONTH($A165))</f>
        <v/>
      </c>
    </row>
    <row r="166" customFormat="false" ht="15" hidden="false" customHeight="false" outlineLevel="0" collapsed="false">
      <c r="A166" s="45"/>
      <c r="B166" s="42"/>
      <c r="C166" s="46"/>
      <c r="D166" s="46"/>
      <c r="E166" s="43"/>
      <c r="F166" s="43"/>
      <c r="G166" s="43"/>
      <c r="H166" s="47" t="str">
        <f aca="false">IF(AND($A166="",$B166="",$C166="",$D166=""),"",IF(OR($A166="",$B166="",$C166=""),"Add month, product and units",IF(I166="","Product not found",IF(AND($D166&lt;&gt;"",N($D166)&gt;N($C166)),"Orders are more than units sold",""))))</f>
        <v/>
      </c>
      <c r="I166" s="22" t="str">
        <f aca="false">IF($B166="","",IF($E166&lt;&gt;"",$E166,IFERROR(INDEX(Products!$C$6:$C$55,MATCH($B166,Products!$A$6:$A$55,0)),"")))</f>
        <v/>
      </c>
      <c r="J166" s="22" t="str">
        <f aca="false">IF(OR($A166="",$B166="",$C166="",I166="",AND($D166&lt;&gt;"",N($D166)&gt;N($C166))),"",$C166*I166)</f>
        <v/>
      </c>
      <c r="K166" s="21" t="str">
        <f aca="false">IF(J166="","",IF($D166&lt;&gt;"",$D166,$C166))</f>
        <v/>
      </c>
      <c r="L166" s="22" t="str">
        <f aca="false">IF(J166="","",J166*(INDEX(Products!$D$6:$D$55,MATCH($B166,Products!$A$6:$A$55,0))+INDEX(Products!$E$6:$E$55,MATCH($B166,Products!$A$6:$A$55,0))))</f>
        <v/>
      </c>
      <c r="M166" s="22" t="str">
        <f aca="false">IF(J166="","",K166*INDEX(Products!$F$6:$F$55,MATCH($B166,Products!$A$6:$A$55,0)))</f>
        <v/>
      </c>
      <c r="N166" s="22" t="str">
        <f aca="false">IF(J166="","",$C166*N(INDEX(Products!$G$6:$G$55,MATCH($B166,Products!$A$6:$A$55,0))))</f>
        <v/>
      </c>
      <c r="O166" s="22" t="str">
        <f aca="false">IF(J166="","",J166-N($G166)-L166-M166-N166-N($F166))</f>
        <v/>
      </c>
      <c r="P166" s="48" t="str">
        <f aca="false">IF(J166="","",YEAR($A166))</f>
        <v/>
      </c>
      <c r="Q166" s="48" t="str">
        <f aca="false">IF(J166="","",MONTH($A166))</f>
        <v/>
      </c>
    </row>
    <row r="167" customFormat="false" ht="15" hidden="false" customHeight="false" outlineLevel="0" collapsed="false">
      <c r="A167" s="45"/>
      <c r="B167" s="42"/>
      <c r="C167" s="46"/>
      <c r="D167" s="46"/>
      <c r="E167" s="43"/>
      <c r="F167" s="43"/>
      <c r="G167" s="43"/>
      <c r="H167" s="47" t="str">
        <f aca="false">IF(AND($A167="",$B167="",$C167="",$D167=""),"",IF(OR($A167="",$B167="",$C167=""),"Add month, product and units",IF(I167="","Product not found",IF(AND($D167&lt;&gt;"",N($D167)&gt;N($C167)),"Orders are more than units sold",""))))</f>
        <v/>
      </c>
      <c r="I167" s="22" t="str">
        <f aca="false">IF($B167="","",IF($E167&lt;&gt;"",$E167,IFERROR(INDEX(Products!$C$6:$C$55,MATCH($B167,Products!$A$6:$A$55,0)),"")))</f>
        <v/>
      </c>
      <c r="J167" s="22" t="str">
        <f aca="false">IF(OR($A167="",$B167="",$C167="",I167="",AND($D167&lt;&gt;"",N($D167)&gt;N($C167))),"",$C167*I167)</f>
        <v/>
      </c>
      <c r="K167" s="21" t="str">
        <f aca="false">IF(J167="","",IF($D167&lt;&gt;"",$D167,$C167))</f>
        <v/>
      </c>
      <c r="L167" s="22" t="str">
        <f aca="false">IF(J167="","",J167*(INDEX(Products!$D$6:$D$55,MATCH($B167,Products!$A$6:$A$55,0))+INDEX(Products!$E$6:$E$55,MATCH($B167,Products!$A$6:$A$55,0))))</f>
        <v/>
      </c>
      <c r="M167" s="22" t="str">
        <f aca="false">IF(J167="","",K167*INDEX(Products!$F$6:$F$55,MATCH($B167,Products!$A$6:$A$55,0)))</f>
        <v/>
      </c>
      <c r="N167" s="22" t="str">
        <f aca="false">IF(J167="","",$C167*N(INDEX(Products!$G$6:$G$55,MATCH($B167,Products!$A$6:$A$55,0))))</f>
        <v/>
      </c>
      <c r="O167" s="22" t="str">
        <f aca="false">IF(J167="","",J167-N($G167)-L167-M167-N167-N($F167))</f>
        <v/>
      </c>
      <c r="P167" s="48" t="str">
        <f aca="false">IF(J167="","",YEAR($A167))</f>
        <v/>
      </c>
      <c r="Q167" s="48" t="str">
        <f aca="false">IF(J167="","",MONTH($A167))</f>
        <v/>
      </c>
    </row>
    <row r="168" customFormat="false" ht="15" hidden="false" customHeight="false" outlineLevel="0" collapsed="false">
      <c r="A168" s="45"/>
      <c r="B168" s="42"/>
      <c r="C168" s="46"/>
      <c r="D168" s="46"/>
      <c r="E168" s="43"/>
      <c r="F168" s="43"/>
      <c r="G168" s="43"/>
      <c r="H168" s="47" t="str">
        <f aca="false">IF(AND($A168="",$B168="",$C168="",$D168=""),"",IF(OR($A168="",$B168="",$C168=""),"Add month, product and units",IF(I168="","Product not found",IF(AND($D168&lt;&gt;"",N($D168)&gt;N($C168)),"Orders are more than units sold",""))))</f>
        <v/>
      </c>
      <c r="I168" s="22" t="str">
        <f aca="false">IF($B168="","",IF($E168&lt;&gt;"",$E168,IFERROR(INDEX(Products!$C$6:$C$55,MATCH($B168,Products!$A$6:$A$55,0)),"")))</f>
        <v/>
      </c>
      <c r="J168" s="22" t="str">
        <f aca="false">IF(OR($A168="",$B168="",$C168="",I168="",AND($D168&lt;&gt;"",N($D168)&gt;N($C168))),"",$C168*I168)</f>
        <v/>
      </c>
      <c r="K168" s="21" t="str">
        <f aca="false">IF(J168="","",IF($D168&lt;&gt;"",$D168,$C168))</f>
        <v/>
      </c>
      <c r="L168" s="22" t="str">
        <f aca="false">IF(J168="","",J168*(INDEX(Products!$D$6:$D$55,MATCH($B168,Products!$A$6:$A$55,0))+INDEX(Products!$E$6:$E$55,MATCH($B168,Products!$A$6:$A$55,0))))</f>
        <v/>
      </c>
      <c r="M168" s="22" t="str">
        <f aca="false">IF(J168="","",K168*INDEX(Products!$F$6:$F$55,MATCH($B168,Products!$A$6:$A$55,0)))</f>
        <v/>
      </c>
      <c r="N168" s="22" t="str">
        <f aca="false">IF(J168="","",$C168*N(INDEX(Products!$G$6:$G$55,MATCH($B168,Products!$A$6:$A$55,0))))</f>
        <v/>
      </c>
      <c r="O168" s="22" t="str">
        <f aca="false">IF(J168="","",J168-N($G168)-L168-M168-N168-N($F168))</f>
        <v/>
      </c>
      <c r="P168" s="48" t="str">
        <f aca="false">IF(J168="","",YEAR($A168))</f>
        <v/>
      </c>
      <c r="Q168" s="48" t="str">
        <f aca="false">IF(J168="","",MONTH($A168))</f>
        <v/>
      </c>
    </row>
    <row r="169" customFormat="false" ht="15" hidden="false" customHeight="false" outlineLevel="0" collapsed="false">
      <c r="A169" s="45"/>
      <c r="B169" s="42"/>
      <c r="C169" s="46"/>
      <c r="D169" s="46"/>
      <c r="E169" s="43"/>
      <c r="F169" s="43"/>
      <c r="G169" s="43"/>
      <c r="H169" s="47" t="str">
        <f aca="false">IF(AND($A169="",$B169="",$C169="",$D169=""),"",IF(OR($A169="",$B169="",$C169=""),"Add month, product and units",IF(I169="","Product not found",IF(AND($D169&lt;&gt;"",N($D169)&gt;N($C169)),"Orders are more than units sold",""))))</f>
        <v/>
      </c>
      <c r="I169" s="22" t="str">
        <f aca="false">IF($B169="","",IF($E169&lt;&gt;"",$E169,IFERROR(INDEX(Products!$C$6:$C$55,MATCH($B169,Products!$A$6:$A$55,0)),"")))</f>
        <v/>
      </c>
      <c r="J169" s="22" t="str">
        <f aca="false">IF(OR($A169="",$B169="",$C169="",I169="",AND($D169&lt;&gt;"",N($D169)&gt;N($C169))),"",$C169*I169)</f>
        <v/>
      </c>
      <c r="K169" s="21" t="str">
        <f aca="false">IF(J169="","",IF($D169&lt;&gt;"",$D169,$C169))</f>
        <v/>
      </c>
      <c r="L169" s="22" t="str">
        <f aca="false">IF(J169="","",J169*(INDEX(Products!$D$6:$D$55,MATCH($B169,Products!$A$6:$A$55,0))+INDEX(Products!$E$6:$E$55,MATCH($B169,Products!$A$6:$A$55,0))))</f>
        <v/>
      </c>
      <c r="M169" s="22" t="str">
        <f aca="false">IF(J169="","",K169*INDEX(Products!$F$6:$F$55,MATCH($B169,Products!$A$6:$A$55,0)))</f>
        <v/>
      </c>
      <c r="N169" s="22" t="str">
        <f aca="false">IF(J169="","",$C169*N(INDEX(Products!$G$6:$G$55,MATCH($B169,Products!$A$6:$A$55,0))))</f>
        <v/>
      </c>
      <c r="O169" s="22" t="str">
        <f aca="false">IF(J169="","",J169-N($G169)-L169-M169-N169-N($F169))</f>
        <v/>
      </c>
      <c r="P169" s="48" t="str">
        <f aca="false">IF(J169="","",YEAR($A169))</f>
        <v/>
      </c>
      <c r="Q169" s="48" t="str">
        <f aca="false">IF(J169="","",MONTH($A169))</f>
        <v/>
      </c>
    </row>
    <row r="170" customFormat="false" ht="15" hidden="false" customHeight="false" outlineLevel="0" collapsed="false">
      <c r="A170" s="45"/>
      <c r="B170" s="42"/>
      <c r="C170" s="46"/>
      <c r="D170" s="46"/>
      <c r="E170" s="43"/>
      <c r="F170" s="43"/>
      <c r="G170" s="43"/>
      <c r="H170" s="47" t="str">
        <f aca="false">IF(AND($A170="",$B170="",$C170="",$D170=""),"",IF(OR($A170="",$B170="",$C170=""),"Add month, product and units",IF(I170="","Product not found",IF(AND($D170&lt;&gt;"",N($D170)&gt;N($C170)),"Orders are more than units sold",""))))</f>
        <v/>
      </c>
      <c r="I170" s="22" t="str">
        <f aca="false">IF($B170="","",IF($E170&lt;&gt;"",$E170,IFERROR(INDEX(Products!$C$6:$C$55,MATCH($B170,Products!$A$6:$A$55,0)),"")))</f>
        <v/>
      </c>
      <c r="J170" s="22" t="str">
        <f aca="false">IF(OR($A170="",$B170="",$C170="",I170="",AND($D170&lt;&gt;"",N($D170)&gt;N($C170))),"",$C170*I170)</f>
        <v/>
      </c>
      <c r="K170" s="21" t="str">
        <f aca="false">IF(J170="","",IF($D170&lt;&gt;"",$D170,$C170))</f>
        <v/>
      </c>
      <c r="L170" s="22" t="str">
        <f aca="false">IF(J170="","",J170*(INDEX(Products!$D$6:$D$55,MATCH($B170,Products!$A$6:$A$55,0))+INDEX(Products!$E$6:$E$55,MATCH($B170,Products!$A$6:$A$55,0))))</f>
        <v/>
      </c>
      <c r="M170" s="22" t="str">
        <f aca="false">IF(J170="","",K170*INDEX(Products!$F$6:$F$55,MATCH($B170,Products!$A$6:$A$55,0)))</f>
        <v/>
      </c>
      <c r="N170" s="22" t="str">
        <f aca="false">IF(J170="","",$C170*N(INDEX(Products!$G$6:$G$55,MATCH($B170,Products!$A$6:$A$55,0))))</f>
        <v/>
      </c>
      <c r="O170" s="22" t="str">
        <f aca="false">IF(J170="","",J170-N($G170)-L170-M170-N170-N($F170))</f>
        <v/>
      </c>
      <c r="P170" s="48" t="str">
        <f aca="false">IF(J170="","",YEAR($A170))</f>
        <v/>
      </c>
      <c r="Q170" s="48" t="str">
        <f aca="false">IF(J170="","",MONTH($A170))</f>
        <v/>
      </c>
    </row>
    <row r="171" customFormat="false" ht="15" hidden="false" customHeight="false" outlineLevel="0" collapsed="false">
      <c r="A171" s="45"/>
      <c r="B171" s="42"/>
      <c r="C171" s="46"/>
      <c r="D171" s="46"/>
      <c r="E171" s="43"/>
      <c r="F171" s="43"/>
      <c r="G171" s="43"/>
      <c r="H171" s="47" t="str">
        <f aca="false">IF(AND($A171="",$B171="",$C171="",$D171=""),"",IF(OR($A171="",$B171="",$C171=""),"Add month, product and units",IF(I171="","Product not found",IF(AND($D171&lt;&gt;"",N($D171)&gt;N($C171)),"Orders are more than units sold",""))))</f>
        <v/>
      </c>
      <c r="I171" s="22" t="str">
        <f aca="false">IF($B171="","",IF($E171&lt;&gt;"",$E171,IFERROR(INDEX(Products!$C$6:$C$55,MATCH($B171,Products!$A$6:$A$55,0)),"")))</f>
        <v/>
      </c>
      <c r="J171" s="22" t="str">
        <f aca="false">IF(OR($A171="",$B171="",$C171="",I171="",AND($D171&lt;&gt;"",N($D171)&gt;N($C171))),"",$C171*I171)</f>
        <v/>
      </c>
      <c r="K171" s="21" t="str">
        <f aca="false">IF(J171="","",IF($D171&lt;&gt;"",$D171,$C171))</f>
        <v/>
      </c>
      <c r="L171" s="22" t="str">
        <f aca="false">IF(J171="","",J171*(INDEX(Products!$D$6:$D$55,MATCH($B171,Products!$A$6:$A$55,0))+INDEX(Products!$E$6:$E$55,MATCH($B171,Products!$A$6:$A$55,0))))</f>
        <v/>
      </c>
      <c r="M171" s="22" t="str">
        <f aca="false">IF(J171="","",K171*INDEX(Products!$F$6:$F$55,MATCH($B171,Products!$A$6:$A$55,0)))</f>
        <v/>
      </c>
      <c r="N171" s="22" t="str">
        <f aca="false">IF(J171="","",$C171*N(INDEX(Products!$G$6:$G$55,MATCH($B171,Products!$A$6:$A$55,0))))</f>
        <v/>
      </c>
      <c r="O171" s="22" t="str">
        <f aca="false">IF(J171="","",J171-N($G171)-L171-M171-N171-N($F171))</f>
        <v/>
      </c>
      <c r="P171" s="48" t="str">
        <f aca="false">IF(J171="","",YEAR($A171))</f>
        <v/>
      </c>
      <c r="Q171" s="48" t="str">
        <f aca="false">IF(J171="","",MONTH($A171))</f>
        <v/>
      </c>
    </row>
    <row r="172" customFormat="false" ht="15" hidden="false" customHeight="false" outlineLevel="0" collapsed="false">
      <c r="A172" s="45"/>
      <c r="B172" s="42"/>
      <c r="C172" s="46"/>
      <c r="D172" s="46"/>
      <c r="E172" s="43"/>
      <c r="F172" s="43"/>
      <c r="G172" s="43"/>
      <c r="H172" s="47" t="str">
        <f aca="false">IF(AND($A172="",$B172="",$C172="",$D172=""),"",IF(OR($A172="",$B172="",$C172=""),"Add month, product and units",IF(I172="","Product not found",IF(AND($D172&lt;&gt;"",N($D172)&gt;N($C172)),"Orders are more than units sold",""))))</f>
        <v/>
      </c>
      <c r="I172" s="22" t="str">
        <f aca="false">IF($B172="","",IF($E172&lt;&gt;"",$E172,IFERROR(INDEX(Products!$C$6:$C$55,MATCH($B172,Products!$A$6:$A$55,0)),"")))</f>
        <v/>
      </c>
      <c r="J172" s="22" t="str">
        <f aca="false">IF(OR($A172="",$B172="",$C172="",I172="",AND($D172&lt;&gt;"",N($D172)&gt;N($C172))),"",$C172*I172)</f>
        <v/>
      </c>
      <c r="K172" s="21" t="str">
        <f aca="false">IF(J172="","",IF($D172&lt;&gt;"",$D172,$C172))</f>
        <v/>
      </c>
      <c r="L172" s="22" t="str">
        <f aca="false">IF(J172="","",J172*(INDEX(Products!$D$6:$D$55,MATCH($B172,Products!$A$6:$A$55,0))+INDEX(Products!$E$6:$E$55,MATCH($B172,Products!$A$6:$A$55,0))))</f>
        <v/>
      </c>
      <c r="M172" s="22" t="str">
        <f aca="false">IF(J172="","",K172*INDEX(Products!$F$6:$F$55,MATCH($B172,Products!$A$6:$A$55,0)))</f>
        <v/>
      </c>
      <c r="N172" s="22" t="str">
        <f aca="false">IF(J172="","",$C172*N(INDEX(Products!$G$6:$G$55,MATCH($B172,Products!$A$6:$A$55,0))))</f>
        <v/>
      </c>
      <c r="O172" s="22" t="str">
        <f aca="false">IF(J172="","",J172-N($G172)-L172-M172-N172-N($F172))</f>
        <v/>
      </c>
      <c r="P172" s="48" t="str">
        <f aca="false">IF(J172="","",YEAR($A172))</f>
        <v/>
      </c>
      <c r="Q172" s="48" t="str">
        <f aca="false">IF(J172="","",MONTH($A172))</f>
        <v/>
      </c>
    </row>
    <row r="173" customFormat="false" ht="15" hidden="false" customHeight="false" outlineLevel="0" collapsed="false">
      <c r="A173" s="45"/>
      <c r="B173" s="42"/>
      <c r="C173" s="46"/>
      <c r="D173" s="46"/>
      <c r="E173" s="43"/>
      <c r="F173" s="43"/>
      <c r="G173" s="43"/>
      <c r="H173" s="47" t="str">
        <f aca="false">IF(AND($A173="",$B173="",$C173="",$D173=""),"",IF(OR($A173="",$B173="",$C173=""),"Add month, product and units",IF(I173="","Product not found",IF(AND($D173&lt;&gt;"",N($D173)&gt;N($C173)),"Orders are more than units sold",""))))</f>
        <v/>
      </c>
      <c r="I173" s="22" t="str">
        <f aca="false">IF($B173="","",IF($E173&lt;&gt;"",$E173,IFERROR(INDEX(Products!$C$6:$C$55,MATCH($B173,Products!$A$6:$A$55,0)),"")))</f>
        <v/>
      </c>
      <c r="J173" s="22" t="str">
        <f aca="false">IF(OR($A173="",$B173="",$C173="",I173="",AND($D173&lt;&gt;"",N($D173)&gt;N($C173))),"",$C173*I173)</f>
        <v/>
      </c>
      <c r="K173" s="21" t="str">
        <f aca="false">IF(J173="","",IF($D173&lt;&gt;"",$D173,$C173))</f>
        <v/>
      </c>
      <c r="L173" s="22" t="str">
        <f aca="false">IF(J173="","",J173*(INDEX(Products!$D$6:$D$55,MATCH($B173,Products!$A$6:$A$55,0))+INDEX(Products!$E$6:$E$55,MATCH($B173,Products!$A$6:$A$55,0))))</f>
        <v/>
      </c>
      <c r="M173" s="22" t="str">
        <f aca="false">IF(J173="","",K173*INDEX(Products!$F$6:$F$55,MATCH($B173,Products!$A$6:$A$55,0)))</f>
        <v/>
      </c>
      <c r="N173" s="22" t="str">
        <f aca="false">IF(J173="","",$C173*N(INDEX(Products!$G$6:$G$55,MATCH($B173,Products!$A$6:$A$55,0))))</f>
        <v/>
      </c>
      <c r="O173" s="22" t="str">
        <f aca="false">IF(J173="","",J173-N($G173)-L173-M173-N173-N($F173))</f>
        <v/>
      </c>
      <c r="P173" s="48" t="str">
        <f aca="false">IF(J173="","",YEAR($A173))</f>
        <v/>
      </c>
      <c r="Q173" s="48" t="str">
        <f aca="false">IF(J173="","",MONTH($A173))</f>
        <v/>
      </c>
    </row>
    <row r="174" customFormat="false" ht="15" hidden="false" customHeight="false" outlineLevel="0" collapsed="false">
      <c r="A174" s="45"/>
      <c r="B174" s="42"/>
      <c r="C174" s="46"/>
      <c r="D174" s="46"/>
      <c r="E174" s="43"/>
      <c r="F174" s="43"/>
      <c r="G174" s="43"/>
      <c r="H174" s="47" t="str">
        <f aca="false">IF(AND($A174="",$B174="",$C174="",$D174=""),"",IF(OR($A174="",$B174="",$C174=""),"Add month, product and units",IF(I174="","Product not found",IF(AND($D174&lt;&gt;"",N($D174)&gt;N($C174)),"Orders are more than units sold",""))))</f>
        <v/>
      </c>
      <c r="I174" s="22" t="str">
        <f aca="false">IF($B174="","",IF($E174&lt;&gt;"",$E174,IFERROR(INDEX(Products!$C$6:$C$55,MATCH($B174,Products!$A$6:$A$55,0)),"")))</f>
        <v/>
      </c>
      <c r="J174" s="22" t="str">
        <f aca="false">IF(OR($A174="",$B174="",$C174="",I174="",AND($D174&lt;&gt;"",N($D174)&gt;N($C174))),"",$C174*I174)</f>
        <v/>
      </c>
      <c r="K174" s="21" t="str">
        <f aca="false">IF(J174="","",IF($D174&lt;&gt;"",$D174,$C174))</f>
        <v/>
      </c>
      <c r="L174" s="22" t="str">
        <f aca="false">IF(J174="","",J174*(INDEX(Products!$D$6:$D$55,MATCH($B174,Products!$A$6:$A$55,0))+INDEX(Products!$E$6:$E$55,MATCH($B174,Products!$A$6:$A$55,0))))</f>
        <v/>
      </c>
      <c r="M174" s="22" t="str">
        <f aca="false">IF(J174="","",K174*INDEX(Products!$F$6:$F$55,MATCH($B174,Products!$A$6:$A$55,0)))</f>
        <v/>
      </c>
      <c r="N174" s="22" t="str">
        <f aca="false">IF(J174="","",$C174*N(INDEX(Products!$G$6:$G$55,MATCH($B174,Products!$A$6:$A$55,0))))</f>
        <v/>
      </c>
      <c r="O174" s="22" t="str">
        <f aca="false">IF(J174="","",J174-N($G174)-L174-M174-N174-N($F174))</f>
        <v/>
      </c>
      <c r="P174" s="48" t="str">
        <f aca="false">IF(J174="","",YEAR($A174))</f>
        <v/>
      </c>
      <c r="Q174" s="48" t="str">
        <f aca="false">IF(J174="","",MONTH($A174))</f>
        <v/>
      </c>
    </row>
    <row r="175" customFormat="false" ht="15" hidden="false" customHeight="false" outlineLevel="0" collapsed="false">
      <c r="A175" s="45"/>
      <c r="B175" s="42"/>
      <c r="C175" s="46"/>
      <c r="D175" s="46"/>
      <c r="E175" s="43"/>
      <c r="F175" s="43"/>
      <c r="G175" s="43"/>
      <c r="H175" s="47" t="str">
        <f aca="false">IF(AND($A175="",$B175="",$C175="",$D175=""),"",IF(OR($A175="",$B175="",$C175=""),"Add month, product and units",IF(I175="","Product not found",IF(AND($D175&lt;&gt;"",N($D175)&gt;N($C175)),"Orders are more than units sold",""))))</f>
        <v/>
      </c>
      <c r="I175" s="22" t="str">
        <f aca="false">IF($B175="","",IF($E175&lt;&gt;"",$E175,IFERROR(INDEX(Products!$C$6:$C$55,MATCH($B175,Products!$A$6:$A$55,0)),"")))</f>
        <v/>
      </c>
      <c r="J175" s="22" t="str">
        <f aca="false">IF(OR($A175="",$B175="",$C175="",I175="",AND($D175&lt;&gt;"",N($D175)&gt;N($C175))),"",$C175*I175)</f>
        <v/>
      </c>
      <c r="K175" s="21" t="str">
        <f aca="false">IF(J175="","",IF($D175&lt;&gt;"",$D175,$C175))</f>
        <v/>
      </c>
      <c r="L175" s="22" t="str">
        <f aca="false">IF(J175="","",J175*(INDEX(Products!$D$6:$D$55,MATCH($B175,Products!$A$6:$A$55,0))+INDEX(Products!$E$6:$E$55,MATCH($B175,Products!$A$6:$A$55,0))))</f>
        <v/>
      </c>
      <c r="M175" s="22" t="str">
        <f aca="false">IF(J175="","",K175*INDEX(Products!$F$6:$F$55,MATCH($B175,Products!$A$6:$A$55,0)))</f>
        <v/>
      </c>
      <c r="N175" s="22" t="str">
        <f aca="false">IF(J175="","",$C175*N(INDEX(Products!$G$6:$G$55,MATCH($B175,Products!$A$6:$A$55,0))))</f>
        <v/>
      </c>
      <c r="O175" s="22" t="str">
        <f aca="false">IF(J175="","",J175-N($G175)-L175-M175-N175-N($F175))</f>
        <v/>
      </c>
      <c r="P175" s="48" t="str">
        <f aca="false">IF(J175="","",YEAR($A175))</f>
        <v/>
      </c>
      <c r="Q175" s="48" t="str">
        <f aca="false">IF(J175="","",MONTH($A175))</f>
        <v/>
      </c>
    </row>
    <row r="176" customFormat="false" ht="15" hidden="false" customHeight="false" outlineLevel="0" collapsed="false">
      <c r="A176" s="45"/>
      <c r="B176" s="42"/>
      <c r="C176" s="46"/>
      <c r="D176" s="46"/>
      <c r="E176" s="43"/>
      <c r="F176" s="43"/>
      <c r="G176" s="43"/>
      <c r="H176" s="47" t="str">
        <f aca="false">IF(AND($A176="",$B176="",$C176="",$D176=""),"",IF(OR($A176="",$B176="",$C176=""),"Add month, product and units",IF(I176="","Product not found",IF(AND($D176&lt;&gt;"",N($D176)&gt;N($C176)),"Orders are more than units sold",""))))</f>
        <v/>
      </c>
      <c r="I176" s="22" t="str">
        <f aca="false">IF($B176="","",IF($E176&lt;&gt;"",$E176,IFERROR(INDEX(Products!$C$6:$C$55,MATCH($B176,Products!$A$6:$A$55,0)),"")))</f>
        <v/>
      </c>
      <c r="J176" s="22" t="str">
        <f aca="false">IF(OR($A176="",$B176="",$C176="",I176="",AND($D176&lt;&gt;"",N($D176)&gt;N($C176))),"",$C176*I176)</f>
        <v/>
      </c>
      <c r="K176" s="21" t="str">
        <f aca="false">IF(J176="","",IF($D176&lt;&gt;"",$D176,$C176))</f>
        <v/>
      </c>
      <c r="L176" s="22" t="str">
        <f aca="false">IF(J176="","",J176*(INDEX(Products!$D$6:$D$55,MATCH($B176,Products!$A$6:$A$55,0))+INDEX(Products!$E$6:$E$55,MATCH($B176,Products!$A$6:$A$55,0))))</f>
        <v/>
      </c>
      <c r="M176" s="22" t="str">
        <f aca="false">IF(J176="","",K176*INDEX(Products!$F$6:$F$55,MATCH($B176,Products!$A$6:$A$55,0)))</f>
        <v/>
      </c>
      <c r="N176" s="22" t="str">
        <f aca="false">IF(J176="","",$C176*N(INDEX(Products!$G$6:$G$55,MATCH($B176,Products!$A$6:$A$55,0))))</f>
        <v/>
      </c>
      <c r="O176" s="22" t="str">
        <f aca="false">IF(J176="","",J176-N($G176)-L176-M176-N176-N($F176))</f>
        <v/>
      </c>
      <c r="P176" s="48" t="str">
        <f aca="false">IF(J176="","",YEAR($A176))</f>
        <v/>
      </c>
      <c r="Q176" s="48" t="str">
        <f aca="false">IF(J176="","",MONTH($A176))</f>
        <v/>
      </c>
    </row>
    <row r="177" customFormat="false" ht="15" hidden="false" customHeight="false" outlineLevel="0" collapsed="false">
      <c r="A177" s="45"/>
      <c r="B177" s="42"/>
      <c r="C177" s="46"/>
      <c r="D177" s="46"/>
      <c r="E177" s="43"/>
      <c r="F177" s="43"/>
      <c r="G177" s="43"/>
      <c r="H177" s="47" t="str">
        <f aca="false">IF(AND($A177="",$B177="",$C177="",$D177=""),"",IF(OR($A177="",$B177="",$C177=""),"Add month, product and units",IF(I177="","Product not found",IF(AND($D177&lt;&gt;"",N($D177)&gt;N($C177)),"Orders are more than units sold",""))))</f>
        <v/>
      </c>
      <c r="I177" s="22" t="str">
        <f aca="false">IF($B177="","",IF($E177&lt;&gt;"",$E177,IFERROR(INDEX(Products!$C$6:$C$55,MATCH($B177,Products!$A$6:$A$55,0)),"")))</f>
        <v/>
      </c>
      <c r="J177" s="22" t="str">
        <f aca="false">IF(OR($A177="",$B177="",$C177="",I177="",AND($D177&lt;&gt;"",N($D177)&gt;N($C177))),"",$C177*I177)</f>
        <v/>
      </c>
      <c r="K177" s="21" t="str">
        <f aca="false">IF(J177="","",IF($D177&lt;&gt;"",$D177,$C177))</f>
        <v/>
      </c>
      <c r="L177" s="22" t="str">
        <f aca="false">IF(J177="","",J177*(INDEX(Products!$D$6:$D$55,MATCH($B177,Products!$A$6:$A$55,0))+INDEX(Products!$E$6:$E$55,MATCH($B177,Products!$A$6:$A$55,0))))</f>
        <v/>
      </c>
      <c r="M177" s="22" t="str">
        <f aca="false">IF(J177="","",K177*INDEX(Products!$F$6:$F$55,MATCH($B177,Products!$A$6:$A$55,0)))</f>
        <v/>
      </c>
      <c r="N177" s="22" t="str">
        <f aca="false">IF(J177="","",$C177*N(INDEX(Products!$G$6:$G$55,MATCH($B177,Products!$A$6:$A$55,0))))</f>
        <v/>
      </c>
      <c r="O177" s="22" t="str">
        <f aca="false">IF(J177="","",J177-N($G177)-L177-M177-N177-N($F177))</f>
        <v/>
      </c>
      <c r="P177" s="48" t="str">
        <f aca="false">IF(J177="","",YEAR($A177))</f>
        <v/>
      </c>
      <c r="Q177" s="48" t="str">
        <f aca="false">IF(J177="","",MONTH($A177))</f>
        <v/>
      </c>
    </row>
    <row r="178" customFormat="false" ht="15" hidden="false" customHeight="false" outlineLevel="0" collapsed="false">
      <c r="A178" s="45"/>
      <c r="B178" s="42"/>
      <c r="C178" s="46"/>
      <c r="D178" s="46"/>
      <c r="E178" s="43"/>
      <c r="F178" s="43"/>
      <c r="G178" s="43"/>
      <c r="H178" s="47" t="str">
        <f aca="false">IF(AND($A178="",$B178="",$C178="",$D178=""),"",IF(OR($A178="",$B178="",$C178=""),"Add month, product and units",IF(I178="","Product not found",IF(AND($D178&lt;&gt;"",N($D178)&gt;N($C178)),"Orders are more than units sold",""))))</f>
        <v/>
      </c>
      <c r="I178" s="22" t="str">
        <f aca="false">IF($B178="","",IF($E178&lt;&gt;"",$E178,IFERROR(INDEX(Products!$C$6:$C$55,MATCH($B178,Products!$A$6:$A$55,0)),"")))</f>
        <v/>
      </c>
      <c r="J178" s="22" t="str">
        <f aca="false">IF(OR($A178="",$B178="",$C178="",I178="",AND($D178&lt;&gt;"",N($D178)&gt;N($C178))),"",$C178*I178)</f>
        <v/>
      </c>
      <c r="K178" s="21" t="str">
        <f aca="false">IF(J178="","",IF($D178&lt;&gt;"",$D178,$C178))</f>
        <v/>
      </c>
      <c r="L178" s="22" t="str">
        <f aca="false">IF(J178="","",J178*(INDEX(Products!$D$6:$D$55,MATCH($B178,Products!$A$6:$A$55,0))+INDEX(Products!$E$6:$E$55,MATCH($B178,Products!$A$6:$A$55,0))))</f>
        <v/>
      </c>
      <c r="M178" s="22" t="str">
        <f aca="false">IF(J178="","",K178*INDEX(Products!$F$6:$F$55,MATCH($B178,Products!$A$6:$A$55,0)))</f>
        <v/>
      </c>
      <c r="N178" s="22" t="str">
        <f aca="false">IF(J178="","",$C178*N(INDEX(Products!$G$6:$G$55,MATCH($B178,Products!$A$6:$A$55,0))))</f>
        <v/>
      </c>
      <c r="O178" s="22" t="str">
        <f aca="false">IF(J178="","",J178-N($G178)-L178-M178-N178-N($F178))</f>
        <v/>
      </c>
      <c r="P178" s="48" t="str">
        <f aca="false">IF(J178="","",YEAR($A178))</f>
        <v/>
      </c>
      <c r="Q178" s="48" t="str">
        <f aca="false">IF(J178="","",MONTH($A178))</f>
        <v/>
      </c>
    </row>
    <row r="179" customFormat="false" ht="15" hidden="false" customHeight="false" outlineLevel="0" collapsed="false">
      <c r="A179" s="45"/>
      <c r="B179" s="42"/>
      <c r="C179" s="46"/>
      <c r="D179" s="46"/>
      <c r="E179" s="43"/>
      <c r="F179" s="43"/>
      <c r="G179" s="43"/>
      <c r="H179" s="47" t="str">
        <f aca="false">IF(AND($A179="",$B179="",$C179="",$D179=""),"",IF(OR($A179="",$B179="",$C179=""),"Add month, product and units",IF(I179="","Product not found",IF(AND($D179&lt;&gt;"",N($D179)&gt;N($C179)),"Orders are more than units sold",""))))</f>
        <v/>
      </c>
      <c r="I179" s="22" t="str">
        <f aca="false">IF($B179="","",IF($E179&lt;&gt;"",$E179,IFERROR(INDEX(Products!$C$6:$C$55,MATCH($B179,Products!$A$6:$A$55,0)),"")))</f>
        <v/>
      </c>
      <c r="J179" s="22" t="str">
        <f aca="false">IF(OR($A179="",$B179="",$C179="",I179="",AND($D179&lt;&gt;"",N($D179)&gt;N($C179))),"",$C179*I179)</f>
        <v/>
      </c>
      <c r="K179" s="21" t="str">
        <f aca="false">IF(J179="","",IF($D179&lt;&gt;"",$D179,$C179))</f>
        <v/>
      </c>
      <c r="L179" s="22" t="str">
        <f aca="false">IF(J179="","",J179*(INDEX(Products!$D$6:$D$55,MATCH($B179,Products!$A$6:$A$55,0))+INDEX(Products!$E$6:$E$55,MATCH($B179,Products!$A$6:$A$55,0))))</f>
        <v/>
      </c>
      <c r="M179" s="22" t="str">
        <f aca="false">IF(J179="","",K179*INDEX(Products!$F$6:$F$55,MATCH($B179,Products!$A$6:$A$55,0)))</f>
        <v/>
      </c>
      <c r="N179" s="22" t="str">
        <f aca="false">IF(J179="","",$C179*N(INDEX(Products!$G$6:$G$55,MATCH($B179,Products!$A$6:$A$55,0))))</f>
        <v/>
      </c>
      <c r="O179" s="22" t="str">
        <f aca="false">IF(J179="","",J179-N($G179)-L179-M179-N179-N($F179))</f>
        <v/>
      </c>
      <c r="P179" s="48" t="str">
        <f aca="false">IF(J179="","",YEAR($A179))</f>
        <v/>
      </c>
      <c r="Q179" s="48" t="str">
        <f aca="false">IF(J179="","",MONTH($A179))</f>
        <v/>
      </c>
    </row>
    <row r="180" customFormat="false" ht="15" hidden="false" customHeight="false" outlineLevel="0" collapsed="false">
      <c r="A180" s="45"/>
      <c r="B180" s="42"/>
      <c r="C180" s="46"/>
      <c r="D180" s="46"/>
      <c r="E180" s="43"/>
      <c r="F180" s="43"/>
      <c r="G180" s="43"/>
      <c r="H180" s="47" t="str">
        <f aca="false">IF(AND($A180="",$B180="",$C180="",$D180=""),"",IF(OR($A180="",$B180="",$C180=""),"Add month, product and units",IF(I180="","Product not found",IF(AND($D180&lt;&gt;"",N($D180)&gt;N($C180)),"Orders are more than units sold",""))))</f>
        <v/>
      </c>
      <c r="I180" s="22" t="str">
        <f aca="false">IF($B180="","",IF($E180&lt;&gt;"",$E180,IFERROR(INDEX(Products!$C$6:$C$55,MATCH($B180,Products!$A$6:$A$55,0)),"")))</f>
        <v/>
      </c>
      <c r="J180" s="22" t="str">
        <f aca="false">IF(OR($A180="",$B180="",$C180="",I180="",AND($D180&lt;&gt;"",N($D180)&gt;N($C180))),"",$C180*I180)</f>
        <v/>
      </c>
      <c r="K180" s="21" t="str">
        <f aca="false">IF(J180="","",IF($D180&lt;&gt;"",$D180,$C180))</f>
        <v/>
      </c>
      <c r="L180" s="22" t="str">
        <f aca="false">IF(J180="","",J180*(INDEX(Products!$D$6:$D$55,MATCH($B180,Products!$A$6:$A$55,0))+INDEX(Products!$E$6:$E$55,MATCH($B180,Products!$A$6:$A$55,0))))</f>
        <v/>
      </c>
      <c r="M180" s="22" t="str">
        <f aca="false">IF(J180="","",K180*INDEX(Products!$F$6:$F$55,MATCH($B180,Products!$A$6:$A$55,0)))</f>
        <v/>
      </c>
      <c r="N180" s="22" t="str">
        <f aca="false">IF(J180="","",$C180*N(INDEX(Products!$G$6:$G$55,MATCH($B180,Products!$A$6:$A$55,0))))</f>
        <v/>
      </c>
      <c r="O180" s="22" t="str">
        <f aca="false">IF(J180="","",J180-N($G180)-L180-M180-N180-N($F180))</f>
        <v/>
      </c>
      <c r="P180" s="48" t="str">
        <f aca="false">IF(J180="","",YEAR($A180))</f>
        <v/>
      </c>
      <c r="Q180" s="48" t="str">
        <f aca="false">IF(J180="","",MONTH($A180))</f>
        <v/>
      </c>
    </row>
    <row r="181" customFormat="false" ht="15" hidden="false" customHeight="false" outlineLevel="0" collapsed="false">
      <c r="A181" s="45"/>
      <c r="B181" s="42"/>
      <c r="C181" s="46"/>
      <c r="D181" s="46"/>
      <c r="E181" s="43"/>
      <c r="F181" s="43"/>
      <c r="G181" s="43"/>
      <c r="H181" s="47" t="str">
        <f aca="false">IF(AND($A181="",$B181="",$C181="",$D181=""),"",IF(OR($A181="",$B181="",$C181=""),"Add month, product and units",IF(I181="","Product not found",IF(AND($D181&lt;&gt;"",N($D181)&gt;N($C181)),"Orders are more than units sold",""))))</f>
        <v/>
      </c>
      <c r="I181" s="22" t="str">
        <f aca="false">IF($B181="","",IF($E181&lt;&gt;"",$E181,IFERROR(INDEX(Products!$C$6:$C$55,MATCH($B181,Products!$A$6:$A$55,0)),"")))</f>
        <v/>
      </c>
      <c r="J181" s="22" t="str">
        <f aca="false">IF(OR($A181="",$B181="",$C181="",I181="",AND($D181&lt;&gt;"",N($D181)&gt;N($C181))),"",$C181*I181)</f>
        <v/>
      </c>
      <c r="K181" s="21" t="str">
        <f aca="false">IF(J181="","",IF($D181&lt;&gt;"",$D181,$C181))</f>
        <v/>
      </c>
      <c r="L181" s="22" t="str">
        <f aca="false">IF(J181="","",J181*(INDEX(Products!$D$6:$D$55,MATCH($B181,Products!$A$6:$A$55,0))+INDEX(Products!$E$6:$E$55,MATCH($B181,Products!$A$6:$A$55,0))))</f>
        <v/>
      </c>
      <c r="M181" s="22" t="str">
        <f aca="false">IF(J181="","",K181*INDEX(Products!$F$6:$F$55,MATCH($B181,Products!$A$6:$A$55,0)))</f>
        <v/>
      </c>
      <c r="N181" s="22" t="str">
        <f aca="false">IF(J181="","",$C181*N(INDEX(Products!$G$6:$G$55,MATCH($B181,Products!$A$6:$A$55,0))))</f>
        <v/>
      </c>
      <c r="O181" s="22" t="str">
        <f aca="false">IF(J181="","",J181-N($G181)-L181-M181-N181-N($F181))</f>
        <v/>
      </c>
      <c r="P181" s="48" t="str">
        <f aca="false">IF(J181="","",YEAR($A181))</f>
        <v/>
      </c>
      <c r="Q181" s="48" t="str">
        <f aca="false">IF(J181="","",MONTH($A181))</f>
        <v/>
      </c>
    </row>
    <row r="182" customFormat="false" ht="15" hidden="false" customHeight="false" outlineLevel="0" collapsed="false">
      <c r="A182" s="45"/>
      <c r="B182" s="42"/>
      <c r="C182" s="46"/>
      <c r="D182" s="46"/>
      <c r="E182" s="43"/>
      <c r="F182" s="43"/>
      <c r="G182" s="43"/>
      <c r="H182" s="47" t="str">
        <f aca="false">IF(AND($A182="",$B182="",$C182="",$D182=""),"",IF(OR($A182="",$B182="",$C182=""),"Add month, product and units",IF(I182="","Product not found",IF(AND($D182&lt;&gt;"",N($D182)&gt;N($C182)),"Orders are more than units sold",""))))</f>
        <v/>
      </c>
      <c r="I182" s="22" t="str">
        <f aca="false">IF($B182="","",IF($E182&lt;&gt;"",$E182,IFERROR(INDEX(Products!$C$6:$C$55,MATCH($B182,Products!$A$6:$A$55,0)),"")))</f>
        <v/>
      </c>
      <c r="J182" s="22" t="str">
        <f aca="false">IF(OR($A182="",$B182="",$C182="",I182="",AND($D182&lt;&gt;"",N($D182)&gt;N($C182))),"",$C182*I182)</f>
        <v/>
      </c>
      <c r="K182" s="21" t="str">
        <f aca="false">IF(J182="","",IF($D182&lt;&gt;"",$D182,$C182))</f>
        <v/>
      </c>
      <c r="L182" s="22" t="str">
        <f aca="false">IF(J182="","",J182*(INDEX(Products!$D$6:$D$55,MATCH($B182,Products!$A$6:$A$55,0))+INDEX(Products!$E$6:$E$55,MATCH($B182,Products!$A$6:$A$55,0))))</f>
        <v/>
      </c>
      <c r="M182" s="22" t="str">
        <f aca="false">IF(J182="","",K182*INDEX(Products!$F$6:$F$55,MATCH($B182,Products!$A$6:$A$55,0)))</f>
        <v/>
      </c>
      <c r="N182" s="22" t="str">
        <f aca="false">IF(J182="","",$C182*N(INDEX(Products!$G$6:$G$55,MATCH($B182,Products!$A$6:$A$55,0))))</f>
        <v/>
      </c>
      <c r="O182" s="22" t="str">
        <f aca="false">IF(J182="","",J182-N($G182)-L182-M182-N182-N($F182))</f>
        <v/>
      </c>
      <c r="P182" s="48" t="str">
        <f aca="false">IF(J182="","",YEAR($A182))</f>
        <v/>
      </c>
      <c r="Q182" s="48" t="str">
        <f aca="false">IF(J182="","",MONTH($A182))</f>
        <v/>
      </c>
    </row>
    <row r="183" customFormat="false" ht="15" hidden="false" customHeight="false" outlineLevel="0" collapsed="false">
      <c r="A183" s="45"/>
      <c r="B183" s="42"/>
      <c r="C183" s="46"/>
      <c r="D183" s="46"/>
      <c r="E183" s="43"/>
      <c r="F183" s="43"/>
      <c r="G183" s="43"/>
      <c r="H183" s="47" t="str">
        <f aca="false">IF(AND($A183="",$B183="",$C183="",$D183=""),"",IF(OR($A183="",$B183="",$C183=""),"Add month, product and units",IF(I183="","Product not found",IF(AND($D183&lt;&gt;"",N($D183)&gt;N($C183)),"Orders are more than units sold",""))))</f>
        <v/>
      </c>
      <c r="I183" s="22" t="str">
        <f aca="false">IF($B183="","",IF($E183&lt;&gt;"",$E183,IFERROR(INDEX(Products!$C$6:$C$55,MATCH($B183,Products!$A$6:$A$55,0)),"")))</f>
        <v/>
      </c>
      <c r="J183" s="22" t="str">
        <f aca="false">IF(OR($A183="",$B183="",$C183="",I183="",AND($D183&lt;&gt;"",N($D183)&gt;N($C183))),"",$C183*I183)</f>
        <v/>
      </c>
      <c r="K183" s="21" t="str">
        <f aca="false">IF(J183="","",IF($D183&lt;&gt;"",$D183,$C183))</f>
        <v/>
      </c>
      <c r="L183" s="22" t="str">
        <f aca="false">IF(J183="","",J183*(INDEX(Products!$D$6:$D$55,MATCH($B183,Products!$A$6:$A$55,0))+INDEX(Products!$E$6:$E$55,MATCH($B183,Products!$A$6:$A$55,0))))</f>
        <v/>
      </c>
      <c r="M183" s="22" t="str">
        <f aca="false">IF(J183="","",K183*INDEX(Products!$F$6:$F$55,MATCH($B183,Products!$A$6:$A$55,0)))</f>
        <v/>
      </c>
      <c r="N183" s="22" t="str">
        <f aca="false">IF(J183="","",$C183*N(INDEX(Products!$G$6:$G$55,MATCH($B183,Products!$A$6:$A$55,0))))</f>
        <v/>
      </c>
      <c r="O183" s="22" t="str">
        <f aca="false">IF(J183="","",J183-N($G183)-L183-M183-N183-N($F183))</f>
        <v/>
      </c>
      <c r="P183" s="48" t="str">
        <f aca="false">IF(J183="","",YEAR($A183))</f>
        <v/>
      </c>
      <c r="Q183" s="48" t="str">
        <f aca="false">IF(J183="","",MONTH($A183))</f>
        <v/>
      </c>
    </row>
    <row r="184" customFormat="false" ht="15" hidden="false" customHeight="false" outlineLevel="0" collapsed="false">
      <c r="A184" s="45"/>
      <c r="B184" s="42"/>
      <c r="C184" s="46"/>
      <c r="D184" s="46"/>
      <c r="E184" s="43"/>
      <c r="F184" s="43"/>
      <c r="G184" s="43"/>
      <c r="H184" s="47" t="str">
        <f aca="false">IF(AND($A184="",$B184="",$C184="",$D184=""),"",IF(OR($A184="",$B184="",$C184=""),"Add month, product and units",IF(I184="","Product not found",IF(AND($D184&lt;&gt;"",N($D184)&gt;N($C184)),"Orders are more than units sold",""))))</f>
        <v/>
      </c>
      <c r="I184" s="22" t="str">
        <f aca="false">IF($B184="","",IF($E184&lt;&gt;"",$E184,IFERROR(INDEX(Products!$C$6:$C$55,MATCH($B184,Products!$A$6:$A$55,0)),"")))</f>
        <v/>
      </c>
      <c r="J184" s="22" t="str">
        <f aca="false">IF(OR($A184="",$B184="",$C184="",I184="",AND($D184&lt;&gt;"",N($D184)&gt;N($C184))),"",$C184*I184)</f>
        <v/>
      </c>
      <c r="K184" s="21" t="str">
        <f aca="false">IF(J184="","",IF($D184&lt;&gt;"",$D184,$C184))</f>
        <v/>
      </c>
      <c r="L184" s="22" t="str">
        <f aca="false">IF(J184="","",J184*(INDEX(Products!$D$6:$D$55,MATCH($B184,Products!$A$6:$A$55,0))+INDEX(Products!$E$6:$E$55,MATCH($B184,Products!$A$6:$A$55,0))))</f>
        <v/>
      </c>
      <c r="M184" s="22" t="str">
        <f aca="false">IF(J184="","",K184*INDEX(Products!$F$6:$F$55,MATCH($B184,Products!$A$6:$A$55,0)))</f>
        <v/>
      </c>
      <c r="N184" s="22" t="str">
        <f aca="false">IF(J184="","",$C184*N(INDEX(Products!$G$6:$G$55,MATCH($B184,Products!$A$6:$A$55,0))))</f>
        <v/>
      </c>
      <c r="O184" s="22" t="str">
        <f aca="false">IF(J184="","",J184-N($G184)-L184-M184-N184-N($F184))</f>
        <v/>
      </c>
      <c r="P184" s="48" t="str">
        <f aca="false">IF(J184="","",YEAR($A184))</f>
        <v/>
      </c>
      <c r="Q184" s="48" t="str">
        <f aca="false">IF(J184="","",MONTH($A184))</f>
        <v/>
      </c>
    </row>
    <row r="185" customFormat="false" ht="15" hidden="false" customHeight="false" outlineLevel="0" collapsed="false">
      <c r="A185" s="45"/>
      <c r="B185" s="42"/>
      <c r="C185" s="46"/>
      <c r="D185" s="46"/>
      <c r="E185" s="43"/>
      <c r="F185" s="43"/>
      <c r="G185" s="43"/>
      <c r="H185" s="47" t="str">
        <f aca="false">IF(AND($A185="",$B185="",$C185="",$D185=""),"",IF(OR($A185="",$B185="",$C185=""),"Add month, product and units",IF(I185="","Product not found",IF(AND($D185&lt;&gt;"",N($D185)&gt;N($C185)),"Orders are more than units sold",""))))</f>
        <v/>
      </c>
      <c r="I185" s="22" t="str">
        <f aca="false">IF($B185="","",IF($E185&lt;&gt;"",$E185,IFERROR(INDEX(Products!$C$6:$C$55,MATCH($B185,Products!$A$6:$A$55,0)),"")))</f>
        <v/>
      </c>
      <c r="J185" s="22" t="str">
        <f aca="false">IF(OR($A185="",$B185="",$C185="",I185="",AND($D185&lt;&gt;"",N($D185)&gt;N($C185))),"",$C185*I185)</f>
        <v/>
      </c>
      <c r="K185" s="21" t="str">
        <f aca="false">IF(J185="","",IF($D185&lt;&gt;"",$D185,$C185))</f>
        <v/>
      </c>
      <c r="L185" s="22" t="str">
        <f aca="false">IF(J185="","",J185*(INDEX(Products!$D$6:$D$55,MATCH($B185,Products!$A$6:$A$55,0))+INDEX(Products!$E$6:$E$55,MATCH($B185,Products!$A$6:$A$55,0))))</f>
        <v/>
      </c>
      <c r="M185" s="22" t="str">
        <f aca="false">IF(J185="","",K185*INDEX(Products!$F$6:$F$55,MATCH($B185,Products!$A$6:$A$55,0)))</f>
        <v/>
      </c>
      <c r="N185" s="22" t="str">
        <f aca="false">IF(J185="","",$C185*N(INDEX(Products!$G$6:$G$55,MATCH($B185,Products!$A$6:$A$55,0))))</f>
        <v/>
      </c>
      <c r="O185" s="22" t="str">
        <f aca="false">IF(J185="","",J185-N($G185)-L185-M185-N185-N($F185))</f>
        <v/>
      </c>
      <c r="P185" s="48" t="str">
        <f aca="false">IF(J185="","",YEAR($A185))</f>
        <v/>
      </c>
      <c r="Q185" s="48" t="str">
        <f aca="false">IF(J185="","",MONTH($A185))</f>
        <v/>
      </c>
    </row>
    <row r="186" customFormat="false" ht="15" hidden="false" customHeight="false" outlineLevel="0" collapsed="false">
      <c r="A186" s="45"/>
      <c r="B186" s="42"/>
      <c r="C186" s="46"/>
      <c r="D186" s="46"/>
      <c r="E186" s="43"/>
      <c r="F186" s="43"/>
      <c r="G186" s="43"/>
      <c r="H186" s="47" t="str">
        <f aca="false">IF(AND($A186="",$B186="",$C186="",$D186=""),"",IF(OR($A186="",$B186="",$C186=""),"Add month, product and units",IF(I186="","Product not found",IF(AND($D186&lt;&gt;"",N($D186)&gt;N($C186)),"Orders are more than units sold",""))))</f>
        <v/>
      </c>
      <c r="I186" s="22" t="str">
        <f aca="false">IF($B186="","",IF($E186&lt;&gt;"",$E186,IFERROR(INDEX(Products!$C$6:$C$55,MATCH($B186,Products!$A$6:$A$55,0)),"")))</f>
        <v/>
      </c>
      <c r="J186" s="22" t="str">
        <f aca="false">IF(OR($A186="",$B186="",$C186="",I186="",AND($D186&lt;&gt;"",N($D186)&gt;N($C186))),"",$C186*I186)</f>
        <v/>
      </c>
      <c r="K186" s="21" t="str">
        <f aca="false">IF(J186="","",IF($D186&lt;&gt;"",$D186,$C186))</f>
        <v/>
      </c>
      <c r="L186" s="22" t="str">
        <f aca="false">IF(J186="","",J186*(INDEX(Products!$D$6:$D$55,MATCH($B186,Products!$A$6:$A$55,0))+INDEX(Products!$E$6:$E$55,MATCH($B186,Products!$A$6:$A$55,0))))</f>
        <v/>
      </c>
      <c r="M186" s="22" t="str">
        <f aca="false">IF(J186="","",K186*INDEX(Products!$F$6:$F$55,MATCH($B186,Products!$A$6:$A$55,0)))</f>
        <v/>
      </c>
      <c r="N186" s="22" t="str">
        <f aca="false">IF(J186="","",$C186*N(INDEX(Products!$G$6:$G$55,MATCH($B186,Products!$A$6:$A$55,0))))</f>
        <v/>
      </c>
      <c r="O186" s="22" t="str">
        <f aca="false">IF(J186="","",J186-N($G186)-L186-M186-N186-N($F186))</f>
        <v/>
      </c>
      <c r="P186" s="48" t="str">
        <f aca="false">IF(J186="","",YEAR($A186))</f>
        <v/>
      </c>
      <c r="Q186" s="48" t="str">
        <f aca="false">IF(J186="","",MONTH($A186))</f>
        <v/>
      </c>
    </row>
    <row r="187" customFormat="false" ht="15" hidden="false" customHeight="false" outlineLevel="0" collapsed="false">
      <c r="A187" s="45"/>
      <c r="B187" s="42"/>
      <c r="C187" s="46"/>
      <c r="D187" s="46"/>
      <c r="E187" s="43"/>
      <c r="F187" s="43"/>
      <c r="G187" s="43"/>
      <c r="H187" s="47" t="str">
        <f aca="false">IF(AND($A187="",$B187="",$C187="",$D187=""),"",IF(OR($A187="",$B187="",$C187=""),"Add month, product and units",IF(I187="","Product not found",IF(AND($D187&lt;&gt;"",N($D187)&gt;N($C187)),"Orders are more than units sold",""))))</f>
        <v/>
      </c>
      <c r="I187" s="22" t="str">
        <f aca="false">IF($B187="","",IF($E187&lt;&gt;"",$E187,IFERROR(INDEX(Products!$C$6:$C$55,MATCH($B187,Products!$A$6:$A$55,0)),"")))</f>
        <v/>
      </c>
      <c r="J187" s="22" t="str">
        <f aca="false">IF(OR($A187="",$B187="",$C187="",I187="",AND($D187&lt;&gt;"",N($D187)&gt;N($C187))),"",$C187*I187)</f>
        <v/>
      </c>
      <c r="K187" s="21" t="str">
        <f aca="false">IF(J187="","",IF($D187&lt;&gt;"",$D187,$C187))</f>
        <v/>
      </c>
      <c r="L187" s="22" t="str">
        <f aca="false">IF(J187="","",J187*(INDEX(Products!$D$6:$D$55,MATCH($B187,Products!$A$6:$A$55,0))+INDEX(Products!$E$6:$E$55,MATCH($B187,Products!$A$6:$A$55,0))))</f>
        <v/>
      </c>
      <c r="M187" s="22" t="str">
        <f aca="false">IF(J187="","",K187*INDEX(Products!$F$6:$F$55,MATCH($B187,Products!$A$6:$A$55,0)))</f>
        <v/>
      </c>
      <c r="N187" s="22" t="str">
        <f aca="false">IF(J187="","",$C187*N(INDEX(Products!$G$6:$G$55,MATCH($B187,Products!$A$6:$A$55,0))))</f>
        <v/>
      </c>
      <c r="O187" s="22" t="str">
        <f aca="false">IF(J187="","",J187-N($G187)-L187-M187-N187-N($F187))</f>
        <v/>
      </c>
      <c r="P187" s="48" t="str">
        <f aca="false">IF(J187="","",YEAR($A187))</f>
        <v/>
      </c>
      <c r="Q187" s="48" t="str">
        <f aca="false">IF(J187="","",MONTH($A187))</f>
        <v/>
      </c>
    </row>
    <row r="188" customFormat="false" ht="15" hidden="false" customHeight="false" outlineLevel="0" collapsed="false">
      <c r="A188" s="45"/>
      <c r="B188" s="42"/>
      <c r="C188" s="46"/>
      <c r="D188" s="46"/>
      <c r="E188" s="43"/>
      <c r="F188" s="43"/>
      <c r="G188" s="43"/>
      <c r="H188" s="47" t="str">
        <f aca="false">IF(AND($A188="",$B188="",$C188="",$D188=""),"",IF(OR($A188="",$B188="",$C188=""),"Add month, product and units",IF(I188="","Product not found",IF(AND($D188&lt;&gt;"",N($D188)&gt;N($C188)),"Orders are more than units sold",""))))</f>
        <v/>
      </c>
      <c r="I188" s="22" t="str">
        <f aca="false">IF($B188="","",IF($E188&lt;&gt;"",$E188,IFERROR(INDEX(Products!$C$6:$C$55,MATCH($B188,Products!$A$6:$A$55,0)),"")))</f>
        <v/>
      </c>
      <c r="J188" s="22" t="str">
        <f aca="false">IF(OR($A188="",$B188="",$C188="",I188="",AND($D188&lt;&gt;"",N($D188)&gt;N($C188))),"",$C188*I188)</f>
        <v/>
      </c>
      <c r="K188" s="21" t="str">
        <f aca="false">IF(J188="","",IF($D188&lt;&gt;"",$D188,$C188))</f>
        <v/>
      </c>
      <c r="L188" s="22" t="str">
        <f aca="false">IF(J188="","",J188*(INDEX(Products!$D$6:$D$55,MATCH($B188,Products!$A$6:$A$55,0))+INDEX(Products!$E$6:$E$55,MATCH($B188,Products!$A$6:$A$55,0))))</f>
        <v/>
      </c>
      <c r="M188" s="22" t="str">
        <f aca="false">IF(J188="","",K188*INDEX(Products!$F$6:$F$55,MATCH($B188,Products!$A$6:$A$55,0)))</f>
        <v/>
      </c>
      <c r="N188" s="22" t="str">
        <f aca="false">IF(J188="","",$C188*N(INDEX(Products!$G$6:$G$55,MATCH($B188,Products!$A$6:$A$55,0))))</f>
        <v/>
      </c>
      <c r="O188" s="22" t="str">
        <f aca="false">IF(J188="","",J188-N($G188)-L188-M188-N188-N($F188))</f>
        <v/>
      </c>
      <c r="P188" s="48" t="str">
        <f aca="false">IF(J188="","",YEAR($A188))</f>
        <v/>
      </c>
      <c r="Q188" s="48" t="str">
        <f aca="false">IF(J188="","",MONTH($A188))</f>
        <v/>
      </c>
    </row>
    <row r="189" customFormat="false" ht="15" hidden="false" customHeight="false" outlineLevel="0" collapsed="false">
      <c r="A189" s="45"/>
      <c r="B189" s="42"/>
      <c r="C189" s="46"/>
      <c r="D189" s="46"/>
      <c r="E189" s="43"/>
      <c r="F189" s="43"/>
      <c r="G189" s="43"/>
      <c r="H189" s="47" t="str">
        <f aca="false">IF(AND($A189="",$B189="",$C189="",$D189=""),"",IF(OR($A189="",$B189="",$C189=""),"Add month, product and units",IF(I189="","Product not found",IF(AND($D189&lt;&gt;"",N($D189)&gt;N($C189)),"Orders are more than units sold",""))))</f>
        <v/>
      </c>
      <c r="I189" s="22" t="str">
        <f aca="false">IF($B189="","",IF($E189&lt;&gt;"",$E189,IFERROR(INDEX(Products!$C$6:$C$55,MATCH($B189,Products!$A$6:$A$55,0)),"")))</f>
        <v/>
      </c>
      <c r="J189" s="22" t="str">
        <f aca="false">IF(OR($A189="",$B189="",$C189="",I189="",AND($D189&lt;&gt;"",N($D189)&gt;N($C189))),"",$C189*I189)</f>
        <v/>
      </c>
      <c r="K189" s="21" t="str">
        <f aca="false">IF(J189="","",IF($D189&lt;&gt;"",$D189,$C189))</f>
        <v/>
      </c>
      <c r="L189" s="22" t="str">
        <f aca="false">IF(J189="","",J189*(INDEX(Products!$D$6:$D$55,MATCH($B189,Products!$A$6:$A$55,0))+INDEX(Products!$E$6:$E$55,MATCH($B189,Products!$A$6:$A$55,0))))</f>
        <v/>
      </c>
      <c r="M189" s="22" t="str">
        <f aca="false">IF(J189="","",K189*INDEX(Products!$F$6:$F$55,MATCH($B189,Products!$A$6:$A$55,0)))</f>
        <v/>
      </c>
      <c r="N189" s="22" t="str">
        <f aca="false">IF(J189="","",$C189*N(INDEX(Products!$G$6:$G$55,MATCH($B189,Products!$A$6:$A$55,0))))</f>
        <v/>
      </c>
      <c r="O189" s="22" t="str">
        <f aca="false">IF(J189="","",J189-N($G189)-L189-M189-N189-N($F189))</f>
        <v/>
      </c>
      <c r="P189" s="48" t="str">
        <f aca="false">IF(J189="","",YEAR($A189))</f>
        <v/>
      </c>
      <c r="Q189" s="48" t="str">
        <f aca="false">IF(J189="","",MONTH($A189))</f>
        <v/>
      </c>
    </row>
    <row r="190" customFormat="false" ht="15" hidden="false" customHeight="false" outlineLevel="0" collapsed="false">
      <c r="A190" s="45"/>
      <c r="B190" s="42"/>
      <c r="C190" s="46"/>
      <c r="D190" s="46"/>
      <c r="E190" s="43"/>
      <c r="F190" s="43"/>
      <c r="G190" s="43"/>
      <c r="H190" s="47" t="str">
        <f aca="false">IF(AND($A190="",$B190="",$C190="",$D190=""),"",IF(OR($A190="",$B190="",$C190=""),"Add month, product and units",IF(I190="","Product not found",IF(AND($D190&lt;&gt;"",N($D190)&gt;N($C190)),"Orders are more than units sold",""))))</f>
        <v/>
      </c>
      <c r="I190" s="22" t="str">
        <f aca="false">IF($B190="","",IF($E190&lt;&gt;"",$E190,IFERROR(INDEX(Products!$C$6:$C$55,MATCH($B190,Products!$A$6:$A$55,0)),"")))</f>
        <v/>
      </c>
      <c r="J190" s="22" t="str">
        <f aca="false">IF(OR($A190="",$B190="",$C190="",I190="",AND($D190&lt;&gt;"",N($D190)&gt;N($C190))),"",$C190*I190)</f>
        <v/>
      </c>
      <c r="K190" s="21" t="str">
        <f aca="false">IF(J190="","",IF($D190&lt;&gt;"",$D190,$C190))</f>
        <v/>
      </c>
      <c r="L190" s="22" t="str">
        <f aca="false">IF(J190="","",J190*(INDEX(Products!$D$6:$D$55,MATCH($B190,Products!$A$6:$A$55,0))+INDEX(Products!$E$6:$E$55,MATCH($B190,Products!$A$6:$A$55,0))))</f>
        <v/>
      </c>
      <c r="M190" s="22" t="str">
        <f aca="false">IF(J190="","",K190*INDEX(Products!$F$6:$F$55,MATCH($B190,Products!$A$6:$A$55,0)))</f>
        <v/>
      </c>
      <c r="N190" s="22" t="str">
        <f aca="false">IF(J190="","",$C190*N(INDEX(Products!$G$6:$G$55,MATCH($B190,Products!$A$6:$A$55,0))))</f>
        <v/>
      </c>
      <c r="O190" s="22" t="str">
        <f aca="false">IF(J190="","",J190-N($G190)-L190-M190-N190-N($F190))</f>
        <v/>
      </c>
      <c r="P190" s="48" t="str">
        <f aca="false">IF(J190="","",YEAR($A190))</f>
        <v/>
      </c>
      <c r="Q190" s="48" t="str">
        <f aca="false">IF(J190="","",MONTH($A190))</f>
        <v/>
      </c>
    </row>
    <row r="191" customFormat="false" ht="15" hidden="false" customHeight="false" outlineLevel="0" collapsed="false">
      <c r="A191" s="45"/>
      <c r="B191" s="42"/>
      <c r="C191" s="46"/>
      <c r="D191" s="46"/>
      <c r="E191" s="43"/>
      <c r="F191" s="43"/>
      <c r="G191" s="43"/>
      <c r="H191" s="47" t="str">
        <f aca="false">IF(AND($A191="",$B191="",$C191="",$D191=""),"",IF(OR($A191="",$B191="",$C191=""),"Add month, product and units",IF(I191="","Product not found",IF(AND($D191&lt;&gt;"",N($D191)&gt;N($C191)),"Orders are more than units sold",""))))</f>
        <v/>
      </c>
      <c r="I191" s="22" t="str">
        <f aca="false">IF($B191="","",IF($E191&lt;&gt;"",$E191,IFERROR(INDEX(Products!$C$6:$C$55,MATCH($B191,Products!$A$6:$A$55,0)),"")))</f>
        <v/>
      </c>
      <c r="J191" s="22" t="str">
        <f aca="false">IF(OR($A191="",$B191="",$C191="",I191="",AND($D191&lt;&gt;"",N($D191)&gt;N($C191))),"",$C191*I191)</f>
        <v/>
      </c>
      <c r="K191" s="21" t="str">
        <f aca="false">IF(J191="","",IF($D191&lt;&gt;"",$D191,$C191))</f>
        <v/>
      </c>
      <c r="L191" s="22" t="str">
        <f aca="false">IF(J191="","",J191*(INDEX(Products!$D$6:$D$55,MATCH($B191,Products!$A$6:$A$55,0))+INDEX(Products!$E$6:$E$55,MATCH($B191,Products!$A$6:$A$55,0))))</f>
        <v/>
      </c>
      <c r="M191" s="22" t="str">
        <f aca="false">IF(J191="","",K191*INDEX(Products!$F$6:$F$55,MATCH($B191,Products!$A$6:$A$55,0)))</f>
        <v/>
      </c>
      <c r="N191" s="22" t="str">
        <f aca="false">IF(J191="","",$C191*N(INDEX(Products!$G$6:$G$55,MATCH($B191,Products!$A$6:$A$55,0))))</f>
        <v/>
      </c>
      <c r="O191" s="22" t="str">
        <f aca="false">IF(J191="","",J191-N($G191)-L191-M191-N191-N($F191))</f>
        <v/>
      </c>
      <c r="P191" s="48" t="str">
        <f aca="false">IF(J191="","",YEAR($A191))</f>
        <v/>
      </c>
      <c r="Q191" s="48" t="str">
        <f aca="false">IF(J191="","",MONTH($A191))</f>
        <v/>
      </c>
    </row>
    <row r="192" customFormat="false" ht="15" hidden="false" customHeight="false" outlineLevel="0" collapsed="false">
      <c r="A192" s="45"/>
      <c r="B192" s="42"/>
      <c r="C192" s="46"/>
      <c r="D192" s="46"/>
      <c r="E192" s="43"/>
      <c r="F192" s="43"/>
      <c r="G192" s="43"/>
      <c r="H192" s="47" t="str">
        <f aca="false">IF(AND($A192="",$B192="",$C192="",$D192=""),"",IF(OR($A192="",$B192="",$C192=""),"Add month, product and units",IF(I192="","Product not found",IF(AND($D192&lt;&gt;"",N($D192)&gt;N($C192)),"Orders are more than units sold",""))))</f>
        <v/>
      </c>
      <c r="I192" s="22" t="str">
        <f aca="false">IF($B192="","",IF($E192&lt;&gt;"",$E192,IFERROR(INDEX(Products!$C$6:$C$55,MATCH($B192,Products!$A$6:$A$55,0)),"")))</f>
        <v/>
      </c>
      <c r="J192" s="22" t="str">
        <f aca="false">IF(OR($A192="",$B192="",$C192="",I192="",AND($D192&lt;&gt;"",N($D192)&gt;N($C192))),"",$C192*I192)</f>
        <v/>
      </c>
      <c r="K192" s="21" t="str">
        <f aca="false">IF(J192="","",IF($D192&lt;&gt;"",$D192,$C192))</f>
        <v/>
      </c>
      <c r="L192" s="22" t="str">
        <f aca="false">IF(J192="","",J192*(INDEX(Products!$D$6:$D$55,MATCH($B192,Products!$A$6:$A$55,0))+INDEX(Products!$E$6:$E$55,MATCH($B192,Products!$A$6:$A$55,0))))</f>
        <v/>
      </c>
      <c r="M192" s="22" t="str">
        <f aca="false">IF(J192="","",K192*INDEX(Products!$F$6:$F$55,MATCH($B192,Products!$A$6:$A$55,0)))</f>
        <v/>
      </c>
      <c r="N192" s="22" t="str">
        <f aca="false">IF(J192="","",$C192*N(INDEX(Products!$G$6:$G$55,MATCH($B192,Products!$A$6:$A$55,0))))</f>
        <v/>
      </c>
      <c r="O192" s="22" t="str">
        <f aca="false">IF(J192="","",J192-N($G192)-L192-M192-N192-N($F192))</f>
        <v/>
      </c>
      <c r="P192" s="48" t="str">
        <f aca="false">IF(J192="","",YEAR($A192))</f>
        <v/>
      </c>
      <c r="Q192" s="48" t="str">
        <f aca="false">IF(J192="","",MONTH($A192))</f>
        <v/>
      </c>
    </row>
    <row r="193" customFormat="false" ht="15" hidden="false" customHeight="false" outlineLevel="0" collapsed="false">
      <c r="A193" s="45"/>
      <c r="B193" s="42"/>
      <c r="C193" s="46"/>
      <c r="D193" s="46"/>
      <c r="E193" s="43"/>
      <c r="F193" s="43"/>
      <c r="G193" s="43"/>
      <c r="H193" s="47" t="str">
        <f aca="false">IF(AND($A193="",$B193="",$C193="",$D193=""),"",IF(OR($A193="",$B193="",$C193=""),"Add month, product and units",IF(I193="","Product not found",IF(AND($D193&lt;&gt;"",N($D193)&gt;N($C193)),"Orders are more than units sold",""))))</f>
        <v/>
      </c>
      <c r="I193" s="22" t="str">
        <f aca="false">IF($B193="","",IF($E193&lt;&gt;"",$E193,IFERROR(INDEX(Products!$C$6:$C$55,MATCH($B193,Products!$A$6:$A$55,0)),"")))</f>
        <v/>
      </c>
      <c r="J193" s="22" t="str">
        <f aca="false">IF(OR($A193="",$B193="",$C193="",I193="",AND($D193&lt;&gt;"",N($D193)&gt;N($C193))),"",$C193*I193)</f>
        <v/>
      </c>
      <c r="K193" s="21" t="str">
        <f aca="false">IF(J193="","",IF($D193&lt;&gt;"",$D193,$C193))</f>
        <v/>
      </c>
      <c r="L193" s="22" t="str">
        <f aca="false">IF(J193="","",J193*(INDEX(Products!$D$6:$D$55,MATCH($B193,Products!$A$6:$A$55,0))+INDEX(Products!$E$6:$E$55,MATCH($B193,Products!$A$6:$A$55,0))))</f>
        <v/>
      </c>
      <c r="M193" s="22" t="str">
        <f aca="false">IF(J193="","",K193*INDEX(Products!$F$6:$F$55,MATCH($B193,Products!$A$6:$A$55,0)))</f>
        <v/>
      </c>
      <c r="N193" s="22" t="str">
        <f aca="false">IF(J193="","",$C193*N(INDEX(Products!$G$6:$G$55,MATCH($B193,Products!$A$6:$A$55,0))))</f>
        <v/>
      </c>
      <c r="O193" s="22" t="str">
        <f aca="false">IF(J193="","",J193-N($G193)-L193-M193-N193-N($F193))</f>
        <v/>
      </c>
      <c r="P193" s="48" t="str">
        <f aca="false">IF(J193="","",YEAR($A193))</f>
        <v/>
      </c>
      <c r="Q193" s="48" t="str">
        <f aca="false">IF(J193="","",MONTH($A193))</f>
        <v/>
      </c>
    </row>
    <row r="194" customFormat="false" ht="15" hidden="false" customHeight="false" outlineLevel="0" collapsed="false">
      <c r="A194" s="45"/>
      <c r="B194" s="42"/>
      <c r="C194" s="46"/>
      <c r="D194" s="46"/>
      <c r="E194" s="43"/>
      <c r="F194" s="43"/>
      <c r="G194" s="43"/>
      <c r="H194" s="47" t="str">
        <f aca="false">IF(AND($A194="",$B194="",$C194="",$D194=""),"",IF(OR($A194="",$B194="",$C194=""),"Add month, product and units",IF(I194="","Product not found",IF(AND($D194&lt;&gt;"",N($D194)&gt;N($C194)),"Orders are more than units sold",""))))</f>
        <v/>
      </c>
      <c r="I194" s="22" t="str">
        <f aca="false">IF($B194="","",IF($E194&lt;&gt;"",$E194,IFERROR(INDEX(Products!$C$6:$C$55,MATCH($B194,Products!$A$6:$A$55,0)),"")))</f>
        <v/>
      </c>
      <c r="J194" s="22" t="str">
        <f aca="false">IF(OR($A194="",$B194="",$C194="",I194="",AND($D194&lt;&gt;"",N($D194)&gt;N($C194))),"",$C194*I194)</f>
        <v/>
      </c>
      <c r="K194" s="21" t="str">
        <f aca="false">IF(J194="","",IF($D194&lt;&gt;"",$D194,$C194))</f>
        <v/>
      </c>
      <c r="L194" s="22" t="str">
        <f aca="false">IF(J194="","",J194*(INDEX(Products!$D$6:$D$55,MATCH($B194,Products!$A$6:$A$55,0))+INDEX(Products!$E$6:$E$55,MATCH($B194,Products!$A$6:$A$55,0))))</f>
        <v/>
      </c>
      <c r="M194" s="22" t="str">
        <f aca="false">IF(J194="","",K194*INDEX(Products!$F$6:$F$55,MATCH($B194,Products!$A$6:$A$55,0)))</f>
        <v/>
      </c>
      <c r="N194" s="22" t="str">
        <f aca="false">IF(J194="","",$C194*N(INDEX(Products!$G$6:$G$55,MATCH($B194,Products!$A$6:$A$55,0))))</f>
        <v/>
      </c>
      <c r="O194" s="22" t="str">
        <f aca="false">IF(J194="","",J194-N($G194)-L194-M194-N194-N($F194))</f>
        <v/>
      </c>
      <c r="P194" s="48" t="str">
        <f aca="false">IF(J194="","",YEAR($A194))</f>
        <v/>
      </c>
      <c r="Q194" s="48" t="str">
        <f aca="false">IF(J194="","",MONTH($A194))</f>
        <v/>
      </c>
    </row>
    <row r="195" customFormat="false" ht="15" hidden="false" customHeight="false" outlineLevel="0" collapsed="false">
      <c r="A195" s="45"/>
      <c r="B195" s="42"/>
      <c r="C195" s="46"/>
      <c r="D195" s="46"/>
      <c r="E195" s="43"/>
      <c r="F195" s="43"/>
      <c r="G195" s="43"/>
      <c r="H195" s="47" t="str">
        <f aca="false">IF(AND($A195="",$B195="",$C195="",$D195=""),"",IF(OR($A195="",$B195="",$C195=""),"Add month, product and units",IF(I195="","Product not found",IF(AND($D195&lt;&gt;"",N($D195)&gt;N($C195)),"Orders are more than units sold",""))))</f>
        <v/>
      </c>
      <c r="I195" s="22" t="str">
        <f aca="false">IF($B195="","",IF($E195&lt;&gt;"",$E195,IFERROR(INDEX(Products!$C$6:$C$55,MATCH($B195,Products!$A$6:$A$55,0)),"")))</f>
        <v/>
      </c>
      <c r="J195" s="22" t="str">
        <f aca="false">IF(OR($A195="",$B195="",$C195="",I195="",AND($D195&lt;&gt;"",N($D195)&gt;N($C195))),"",$C195*I195)</f>
        <v/>
      </c>
      <c r="K195" s="21" t="str">
        <f aca="false">IF(J195="","",IF($D195&lt;&gt;"",$D195,$C195))</f>
        <v/>
      </c>
      <c r="L195" s="22" t="str">
        <f aca="false">IF(J195="","",J195*(INDEX(Products!$D$6:$D$55,MATCH($B195,Products!$A$6:$A$55,0))+INDEX(Products!$E$6:$E$55,MATCH($B195,Products!$A$6:$A$55,0))))</f>
        <v/>
      </c>
      <c r="M195" s="22" t="str">
        <f aca="false">IF(J195="","",K195*INDEX(Products!$F$6:$F$55,MATCH($B195,Products!$A$6:$A$55,0)))</f>
        <v/>
      </c>
      <c r="N195" s="22" t="str">
        <f aca="false">IF(J195="","",$C195*N(INDEX(Products!$G$6:$G$55,MATCH($B195,Products!$A$6:$A$55,0))))</f>
        <v/>
      </c>
      <c r="O195" s="22" t="str">
        <f aca="false">IF(J195="","",J195-N($G195)-L195-M195-N195-N($F195))</f>
        <v/>
      </c>
      <c r="P195" s="48" t="str">
        <f aca="false">IF(J195="","",YEAR($A195))</f>
        <v/>
      </c>
      <c r="Q195" s="48" t="str">
        <f aca="false">IF(J195="","",MONTH($A195))</f>
        <v/>
      </c>
    </row>
    <row r="196" customFormat="false" ht="15" hidden="false" customHeight="false" outlineLevel="0" collapsed="false">
      <c r="A196" s="45"/>
      <c r="B196" s="42"/>
      <c r="C196" s="46"/>
      <c r="D196" s="46"/>
      <c r="E196" s="43"/>
      <c r="F196" s="43"/>
      <c r="G196" s="43"/>
      <c r="H196" s="47" t="str">
        <f aca="false">IF(AND($A196="",$B196="",$C196="",$D196=""),"",IF(OR($A196="",$B196="",$C196=""),"Add month, product and units",IF(I196="","Product not found",IF(AND($D196&lt;&gt;"",N($D196)&gt;N($C196)),"Orders are more than units sold",""))))</f>
        <v/>
      </c>
      <c r="I196" s="22" t="str">
        <f aca="false">IF($B196="","",IF($E196&lt;&gt;"",$E196,IFERROR(INDEX(Products!$C$6:$C$55,MATCH($B196,Products!$A$6:$A$55,0)),"")))</f>
        <v/>
      </c>
      <c r="J196" s="22" t="str">
        <f aca="false">IF(OR($A196="",$B196="",$C196="",I196="",AND($D196&lt;&gt;"",N($D196)&gt;N($C196))),"",$C196*I196)</f>
        <v/>
      </c>
      <c r="K196" s="21" t="str">
        <f aca="false">IF(J196="","",IF($D196&lt;&gt;"",$D196,$C196))</f>
        <v/>
      </c>
      <c r="L196" s="22" t="str">
        <f aca="false">IF(J196="","",J196*(INDEX(Products!$D$6:$D$55,MATCH($B196,Products!$A$6:$A$55,0))+INDEX(Products!$E$6:$E$55,MATCH($B196,Products!$A$6:$A$55,0))))</f>
        <v/>
      </c>
      <c r="M196" s="22" t="str">
        <f aca="false">IF(J196="","",K196*INDEX(Products!$F$6:$F$55,MATCH($B196,Products!$A$6:$A$55,0)))</f>
        <v/>
      </c>
      <c r="N196" s="22" t="str">
        <f aca="false">IF(J196="","",$C196*N(INDEX(Products!$G$6:$G$55,MATCH($B196,Products!$A$6:$A$55,0))))</f>
        <v/>
      </c>
      <c r="O196" s="22" t="str">
        <f aca="false">IF(J196="","",J196-N($G196)-L196-M196-N196-N($F196))</f>
        <v/>
      </c>
      <c r="P196" s="48" t="str">
        <f aca="false">IF(J196="","",YEAR($A196))</f>
        <v/>
      </c>
      <c r="Q196" s="48" t="str">
        <f aca="false">IF(J196="","",MONTH($A196))</f>
        <v/>
      </c>
    </row>
    <row r="197" customFormat="false" ht="15" hidden="false" customHeight="false" outlineLevel="0" collapsed="false">
      <c r="A197" s="45"/>
      <c r="B197" s="42"/>
      <c r="C197" s="46"/>
      <c r="D197" s="46"/>
      <c r="E197" s="43"/>
      <c r="F197" s="43"/>
      <c r="G197" s="43"/>
      <c r="H197" s="47" t="str">
        <f aca="false">IF(AND($A197="",$B197="",$C197="",$D197=""),"",IF(OR($A197="",$B197="",$C197=""),"Add month, product and units",IF(I197="","Product not found",IF(AND($D197&lt;&gt;"",N($D197)&gt;N($C197)),"Orders are more than units sold",""))))</f>
        <v/>
      </c>
      <c r="I197" s="22" t="str">
        <f aca="false">IF($B197="","",IF($E197&lt;&gt;"",$E197,IFERROR(INDEX(Products!$C$6:$C$55,MATCH($B197,Products!$A$6:$A$55,0)),"")))</f>
        <v/>
      </c>
      <c r="J197" s="22" t="str">
        <f aca="false">IF(OR($A197="",$B197="",$C197="",I197="",AND($D197&lt;&gt;"",N($D197)&gt;N($C197))),"",$C197*I197)</f>
        <v/>
      </c>
      <c r="K197" s="21" t="str">
        <f aca="false">IF(J197="","",IF($D197&lt;&gt;"",$D197,$C197))</f>
        <v/>
      </c>
      <c r="L197" s="22" t="str">
        <f aca="false">IF(J197="","",J197*(INDEX(Products!$D$6:$D$55,MATCH($B197,Products!$A$6:$A$55,0))+INDEX(Products!$E$6:$E$55,MATCH($B197,Products!$A$6:$A$55,0))))</f>
        <v/>
      </c>
      <c r="M197" s="22" t="str">
        <f aca="false">IF(J197="","",K197*INDEX(Products!$F$6:$F$55,MATCH($B197,Products!$A$6:$A$55,0)))</f>
        <v/>
      </c>
      <c r="N197" s="22" t="str">
        <f aca="false">IF(J197="","",$C197*N(INDEX(Products!$G$6:$G$55,MATCH($B197,Products!$A$6:$A$55,0))))</f>
        <v/>
      </c>
      <c r="O197" s="22" t="str">
        <f aca="false">IF(J197="","",J197-N($G197)-L197-M197-N197-N($F197))</f>
        <v/>
      </c>
      <c r="P197" s="48" t="str">
        <f aca="false">IF(J197="","",YEAR($A197))</f>
        <v/>
      </c>
      <c r="Q197" s="48" t="str">
        <f aca="false">IF(J197="","",MONTH($A197))</f>
        <v/>
      </c>
    </row>
    <row r="198" customFormat="false" ht="15" hidden="false" customHeight="false" outlineLevel="0" collapsed="false">
      <c r="A198" s="45"/>
      <c r="B198" s="42"/>
      <c r="C198" s="46"/>
      <c r="D198" s="46"/>
      <c r="E198" s="43"/>
      <c r="F198" s="43"/>
      <c r="G198" s="43"/>
      <c r="H198" s="47" t="str">
        <f aca="false">IF(AND($A198="",$B198="",$C198="",$D198=""),"",IF(OR($A198="",$B198="",$C198=""),"Add month, product and units",IF(I198="","Product not found",IF(AND($D198&lt;&gt;"",N($D198)&gt;N($C198)),"Orders are more than units sold",""))))</f>
        <v/>
      </c>
      <c r="I198" s="22" t="str">
        <f aca="false">IF($B198="","",IF($E198&lt;&gt;"",$E198,IFERROR(INDEX(Products!$C$6:$C$55,MATCH($B198,Products!$A$6:$A$55,0)),"")))</f>
        <v/>
      </c>
      <c r="J198" s="22" t="str">
        <f aca="false">IF(OR($A198="",$B198="",$C198="",I198="",AND($D198&lt;&gt;"",N($D198)&gt;N($C198))),"",$C198*I198)</f>
        <v/>
      </c>
      <c r="K198" s="21" t="str">
        <f aca="false">IF(J198="","",IF($D198&lt;&gt;"",$D198,$C198))</f>
        <v/>
      </c>
      <c r="L198" s="22" t="str">
        <f aca="false">IF(J198="","",J198*(INDEX(Products!$D$6:$D$55,MATCH($B198,Products!$A$6:$A$55,0))+INDEX(Products!$E$6:$E$55,MATCH($B198,Products!$A$6:$A$55,0))))</f>
        <v/>
      </c>
      <c r="M198" s="22" t="str">
        <f aca="false">IF(J198="","",K198*INDEX(Products!$F$6:$F$55,MATCH($B198,Products!$A$6:$A$55,0)))</f>
        <v/>
      </c>
      <c r="N198" s="22" t="str">
        <f aca="false">IF(J198="","",$C198*N(INDEX(Products!$G$6:$G$55,MATCH($B198,Products!$A$6:$A$55,0))))</f>
        <v/>
      </c>
      <c r="O198" s="22" t="str">
        <f aca="false">IF(J198="","",J198-N($G198)-L198-M198-N198-N($F198))</f>
        <v/>
      </c>
      <c r="P198" s="48" t="str">
        <f aca="false">IF(J198="","",YEAR($A198))</f>
        <v/>
      </c>
      <c r="Q198" s="48" t="str">
        <f aca="false">IF(J198="","",MONTH($A198))</f>
        <v/>
      </c>
    </row>
    <row r="199" customFormat="false" ht="15" hidden="false" customHeight="false" outlineLevel="0" collapsed="false">
      <c r="A199" s="45"/>
      <c r="B199" s="42"/>
      <c r="C199" s="46"/>
      <c r="D199" s="46"/>
      <c r="E199" s="43"/>
      <c r="F199" s="43"/>
      <c r="G199" s="43"/>
      <c r="H199" s="47" t="str">
        <f aca="false">IF(AND($A199="",$B199="",$C199="",$D199=""),"",IF(OR($A199="",$B199="",$C199=""),"Add month, product and units",IF(I199="","Product not found",IF(AND($D199&lt;&gt;"",N($D199)&gt;N($C199)),"Orders are more than units sold",""))))</f>
        <v/>
      </c>
      <c r="I199" s="22" t="str">
        <f aca="false">IF($B199="","",IF($E199&lt;&gt;"",$E199,IFERROR(INDEX(Products!$C$6:$C$55,MATCH($B199,Products!$A$6:$A$55,0)),"")))</f>
        <v/>
      </c>
      <c r="J199" s="22" t="str">
        <f aca="false">IF(OR($A199="",$B199="",$C199="",I199="",AND($D199&lt;&gt;"",N($D199)&gt;N($C199))),"",$C199*I199)</f>
        <v/>
      </c>
      <c r="K199" s="21" t="str">
        <f aca="false">IF(J199="","",IF($D199&lt;&gt;"",$D199,$C199))</f>
        <v/>
      </c>
      <c r="L199" s="22" t="str">
        <f aca="false">IF(J199="","",J199*(INDEX(Products!$D$6:$D$55,MATCH($B199,Products!$A$6:$A$55,0))+INDEX(Products!$E$6:$E$55,MATCH($B199,Products!$A$6:$A$55,0))))</f>
        <v/>
      </c>
      <c r="M199" s="22" t="str">
        <f aca="false">IF(J199="","",K199*INDEX(Products!$F$6:$F$55,MATCH($B199,Products!$A$6:$A$55,0)))</f>
        <v/>
      </c>
      <c r="N199" s="22" t="str">
        <f aca="false">IF(J199="","",$C199*N(INDEX(Products!$G$6:$G$55,MATCH($B199,Products!$A$6:$A$55,0))))</f>
        <v/>
      </c>
      <c r="O199" s="22" t="str">
        <f aca="false">IF(J199="","",J199-N($G199)-L199-M199-N199-N($F199))</f>
        <v/>
      </c>
      <c r="P199" s="48" t="str">
        <f aca="false">IF(J199="","",YEAR($A199))</f>
        <v/>
      </c>
      <c r="Q199" s="48" t="str">
        <f aca="false">IF(J199="","",MONTH($A199))</f>
        <v/>
      </c>
    </row>
    <row r="200" customFormat="false" ht="15" hidden="false" customHeight="false" outlineLevel="0" collapsed="false">
      <c r="A200" s="45"/>
      <c r="B200" s="42"/>
      <c r="C200" s="46"/>
      <c r="D200" s="46"/>
      <c r="E200" s="43"/>
      <c r="F200" s="43"/>
      <c r="G200" s="43"/>
      <c r="H200" s="47" t="str">
        <f aca="false">IF(AND($A200="",$B200="",$C200="",$D200=""),"",IF(OR($A200="",$B200="",$C200=""),"Add month, product and units",IF(I200="","Product not found",IF(AND($D200&lt;&gt;"",N($D200)&gt;N($C200)),"Orders are more than units sold",""))))</f>
        <v/>
      </c>
      <c r="I200" s="22" t="str">
        <f aca="false">IF($B200="","",IF($E200&lt;&gt;"",$E200,IFERROR(INDEX(Products!$C$6:$C$55,MATCH($B200,Products!$A$6:$A$55,0)),"")))</f>
        <v/>
      </c>
      <c r="J200" s="22" t="str">
        <f aca="false">IF(OR($A200="",$B200="",$C200="",I200="",AND($D200&lt;&gt;"",N($D200)&gt;N($C200))),"",$C200*I200)</f>
        <v/>
      </c>
      <c r="K200" s="21" t="str">
        <f aca="false">IF(J200="","",IF($D200&lt;&gt;"",$D200,$C200))</f>
        <v/>
      </c>
      <c r="L200" s="22" t="str">
        <f aca="false">IF(J200="","",J200*(INDEX(Products!$D$6:$D$55,MATCH($B200,Products!$A$6:$A$55,0))+INDEX(Products!$E$6:$E$55,MATCH($B200,Products!$A$6:$A$55,0))))</f>
        <v/>
      </c>
      <c r="M200" s="22" t="str">
        <f aca="false">IF(J200="","",K200*INDEX(Products!$F$6:$F$55,MATCH($B200,Products!$A$6:$A$55,0)))</f>
        <v/>
      </c>
      <c r="N200" s="22" t="str">
        <f aca="false">IF(J200="","",$C200*N(INDEX(Products!$G$6:$G$55,MATCH($B200,Products!$A$6:$A$55,0))))</f>
        <v/>
      </c>
      <c r="O200" s="22" t="str">
        <f aca="false">IF(J200="","",J200-N($G200)-L200-M200-N200-N($F200))</f>
        <v/>
      </c>
      <c r="P200" s="48" t="str">
        <f aca="false">IF(J200="","",YEAR($A200))</f>
        <v/>
      </c>
      <c r="Q200" s="48" t="str">
        <f aca="false">IF(J200="","",MONTH($A200))</f>
        <v/>
      </c>
    </row>
    <row r="201" customFormat="false" ht="15" hidden="false" customHeight="false" outlineLevel="0" collapsed="false">
      <c r="A201" s="45"/>
      <c r="B201" s="42"/>
      <c r="C201" s="46"/>
      <c r="D201" s="46"/>
      <c r="E201" s="43"/>
      <c r="F201" s="43"/>
      <c r="G201" s="43"/>
      <c r="H201" s="47" t="str">
        <f aca="false">IF(AND($A201="",$B201="",$C201="",$D201=""),"",IF(OR($A201="",$B201="",$C201=""),"Add month, product and units",IF(I201="","Product not found",IF(AND($D201&lt;&gt;"",N($D201)&gt;N($C201)),"Orders are more than units sold",""))))</f>
        <v/>
      </c>
      <c r="I201" s="22" t="str">
        <f aca="false">IF($B201="","",IF($E201&lt;&gt;"",$E201,IFERROR(INDEX(Products!$C$6:$C$55,MATCH($B201,Products!$A$6:$A$55,0)),"")))</f>
        <v/>
      </c>
      <c r="J201" s="22" t="str">
        <f aca="false">IF(OR($A201="",$B201="",$C201="",I201="",AND($D201&lt;&gt;"",N($D201)&gt;N($C201))),"",$C201*I201)</f>
        <v/>
      </c>
      <c r="K201" s="21" t="str">
        <f aca="false">IF(J201="","",IF($D201&lt;&gt;"",$D201,$C201))</f>
        <v/>
      </c>
      <c r="L201" s="22" t="str">
        <f aca="false">IF(J201="","",J201*(INDEX(Products!$D$6:$D$55,MATCH($B201,Products!$A$6:$A$55,0))+INDEX(Products!$E$6:$E$55,MATCH($B201,Products!$A$6:$A$55,0))))</f>
        <v/>
      </c>
      <c r="M201" s="22" t="str">
        <f aca="false">IF(J201="","",K201*INDEX(Products!$F$6:$F$55,MATCH($B201,Products!$A$6:$A$55,0)))</f>
        <v/>
      </c>
      <c r="N201" s="22" t="str">
        <f aca="false">IF(J201="","",$C201*N(INDEX(Products!$G$6:$G$55,MATCH($B201,Products!$A$6:$A$55,0))))</f>
        <v/>
      </c>
      <c r="O201" s="22" t="str">
        <f aca="false">IF(J201="","",J201-N($G201)-L201-M201-N201-N($F201))</f>
        <v/>
      </c>
      <c r="P201" s="48" t="str">
        <f aca="false">IF(J201="","",YEAR($A201))</f>
        <v/>
      </c>
      <c r="Q201" s="48" t="str">
        <f aca="false">IF(J201="","",MONTH($A201))</f>
        <v/>
      </c>
    </row>
    <row r="202" customFormat="false" ht="15" hidden="false" customHeight="false" outlineLevel="0" collapsed="false">
      <c r="A202" s="45"/>
      <c r="B202" s="42"/>
      <c r="C202" s="46"/>
      <c r="D202" s="46"/>
      <c r="E202" s="43"/>
      <c r="F202" s="43"/>
      <c r="G202" s="43"/>
      <c r="H202" s="47" t="str">
        <f aca="false">IF(AND($A202="",$B202="",$C202="",$D202=""),"",IF(OR($A202="",$B202="",$C202=""),"Add month, product and units",IF(I202="","Product not found",IF(AND($D202&lt;&gt;"",N($D202)&gt;N($C202)),"Orders are more than units sold",""))))</f>
        <v/>
      </c>
      <c r="I202" s="22" t="str">
        <f aca="false">IF($B202="","",IF($E202&lt;&gt;"",$E202,IFERROR(INDEX(Products!$C$6:$C$55,MATCH($B202,Products!$A$6:$A$55,0)),"")))</f>
        <v/>
      </c>
      <c r="J202" s="22" t="str">
        <f aca="false">IF(OR($A202="",$B202="",$C202="",I202="",AND($D202&lt;&gt;"",N($D202)&gt;N($C202))),"",$C202*I202)</f>
        <v/>
      </c>
      <c r="K202" s="21" t="str">
        <f aca="false">IF(J202="","",IF($D202&lt;&gt;"",$D202,$C202))</f>
        <v/>
      </c>
      <c r="L202" s="22" t="str">
        <f aca="false">IF(J202="","",J202*(INDEX(Products!$D$6:$D$55,MATCH($B202,Products!$A$6:$A$55,0))+INDEX(Products!$E$6:$E$55,MATCH($B202,Products!$A$6:$A$55,0))))</f>
        <v/>
      </c>
      <c r="M202" s="22" t="str">
        <f aca="false">IF(J202="","",K202*INDEX(Products!$F$6:$F$55,MATCH($B202,Products!$A$6:$A$55,0)))</f>
        <v/>
      </c>
      <c r="N202" s="22" t="str">
        <f aca="false">IF(J202="","",$C202*N(INDEX(Products!$G$6:$G$55,MATCH($B202,Products!$A$6:$A$55,0))))</f>
        <v/>
      </c>
      <c r="O202" s="22" t="str">
        <f aca="false">IF(J202="","",J202-N($G202)-L202-M202-N202-N($F202))</f>
        <v/>
      </c>
      <c r="P202" s="48" t="str">
        <f aca="false">IF(J202="","",YEAR($A202))</f>
        <v/>
      </c>
      <c r="Q202" s="48" t="str">
        <f aca="false">IF(J202="","",MONTH($A202))</f>
        <v/>
      </c>
    </row>
    <row r="203" customFormat="false" ht="15" hidden="false" customHeight="false" outlineLevel="0" collapsed="false">
      <c r="A203" s="45"/>
      <c r="B203" s="42"/>
      <c r="C203" s="46"/>
      <c r="D203" s="46"/>
      <c r="E203" s="43"/>
      <c r="F203" s="43"/>
      <c r="G203" s="43"/>
      <c r="H203" s="47" t="str">
        <f aca="false">IF(AND($A203="",$B203="",$C203="",$D203=""),"",IF(OR($A203="",$B203="",$C203=""),"Add month, product and units",IF(I203="","Product not found",IF(AND($D203&lt;&gt;"",N($D203)&gt;N($C203)),"Orders are more than units sold",""))))</f>
        <v/>
      </c>
      <c r="I203" s="22" t="str">
        <f aca="false">IF($B203="","",IF($E203&lt;&gt;"",$E203,IFERROR(INDEX(Products!$C$6:$C$55,MATCH($B203,Products!$A$6:$A$55,0)),"")))</f>
        <v/>
      </c>
      <c r="J203" s="22" t="str">
        <f aca="false">IF(OR($A203="",$B203="",$C203="",I203="",AND($D203&lt;&gt;"",N($D203)&gt;N($C203))),"",$C203*I203)</f>
        <v/>
      </c>
      <c r="K203" s="21" t="str">
        <f aca="false">IF(J203="","",IF($D203&lt;&gt;"",$D203,$C203))</f>
        <v/>
      </c>
      <c r="L203" s="22" t="str">
        <f aca="false">IF(J203="","",J203*(INDEX(Products!$D$6:$D$55,MATCH($B203,Products!$A$6:$A$55,0))+INDEX(Products!$E$6:$E$55,MATCH($B203,Products!$A$6:$A$55,0))))</f>
        <v/>
      </c>
      <c r="M203" s="22" t="str">
        <f aca="false">IF(J203="","",K203*INDEX(Products!$F$6:$F$55,MATCH($B203,Products!$A$6:$A$55,0)))</f>
        <v/>
      </c>
      <c r="N203" s="22" t="str">
        <f aca="false">IF(J203="","",$C203*N(INDEX(Products!$G$6:$G$55,MATCH($B203,Products!$A$6:$A$55,0))))</f>
        <v/>
      </c>
      <c r="O203" s="22" t="str">
        <f aca="false">IF(J203="","",J203-N($G203)-L203-M203-N203-N($F203))</f>
        <v/>
      </c>
      <c r="P203" s="48" t="str">
        <f aca="false">IF(J203="","",YEAR($A203))</f>
        <v/>
      </c>
      <c r="Q203" s="48" t="str">
        <f aca="false">IF(J203="","",MONTH($A203))</f>
        <v/>
      </c>
    </row>
    <row r="204" customFormat="false" ht="15" hidden="false" customHeight="false" outlineLevel="0" collapsed="false">
      <c r="A204" s="45"/>
      <c r="B204" s="42"/>
      <c r="C204" s="46"/>
      <c r="D204" s="46"/>
      <c r="E204" s="43"/>
      <c r="F204" s="43"/>
      <c r="G204" s="43"/>
      <c r="H204" s="47" t="str">
        <f aca="false">IF(AND($A204="",$B204="",$C204="",$D204=""),"",IF(OR($A204="",$B204="",$C204=""),"Add month, product and units",IF(I204="","Product not found",IF(AND($D204&lt;&gt;"",N($D204)&gt;N($C204)),"Orders are more than units sold",""))))</f>
        <v/>
      </c>
      <c r="I204" s="22" t="str">
        <f aca="false">IF($B204="","",IF($E204&lt;&gt;"",$E204,IFERROR(INDEX(Products!$C$6:$C$55,MATCH($B204,Products!$A$6:$A$55,0)),"")))</f>
        <v/>
      </c>
      <c r="J204" s="22" t="str">
        <f aca="false">IF(OR($A204="",$B204="",$C204="",I204="",AND($D204&lt;&gt;"",N($D204)&gt;N($C204))),"",$C204*I204)</f>
        <v/>
      </c>
      <c r="K204" s="21" t="str">
        <f aca="false">IF(J204="","",IF($D204&lt;&gt;"",$D204,$C204))</f>
        <v/>
      </c>
      <c r="L204" s="22" t="str">
        <f aca="false">IF(J204="","",J204*(INDEX(Products!$D$6:$D$55,MATCH($B204,Products!$A$6:$A$55,0))+INDEX(Products!$E$6:$E$55,MATCH($B204,Products!$A$6:$A$55,0))))</f>
        <v/>
      </c>
      <c r="M204" s="22" t="str">
        <f aca="false">IF(J204="","",K204*INDEX(Products!$F$6:$F$55,MATCH($B204,Products!$A$6:$A$55,0)))</f>
        <v/>
      </c>
      <c r="N204" s="22" t="str">
        <f aca="false">IF(J204="","",$C204*N(INDEX(Products!$G$6:$G$55,MATCH($B204,Products!$A$6:$A$55,0))))</f>
        <v/>
      </c>
      <c r="O204" s="22" t="str">
        <f aca="false">IF(J204="","",J204-N($G204)-L204-M204-N204-N($F204))</f>
        <v/>
      </c>
      <c r="P204" s="48" t="str">
        <f aca="false">IF(J204="","",YEAR($A204))</f>
        <v/>
      </c>
      <c r="Q204" s="48" t="str">
        <f aca="false">IF(J204="","",MONTH($A204))</f>
        <v/>
      </c>
    </row>
    <row r="205" customFormat="false" ht="15" hidden="false" customHeight="false" outlineLevel="0" collapsed="false">
      <c r="A205" s="45"/>
      <c r="B205" s="42"/>
      <c r="C205" s="46"/>
      <c r="D205" s="46"/>
      <c r="E205" s="43"/>
      <c r="F205" s="43"/>
      <c r="G205" s="43"/>
      <c r="H205" s="47" t="str">
        <f aca="false">IF(AND($A205="",$B205="",$C205="",$D205=""),"",IF(OR($A205="",$B205="",$C205=""),"Add month, product and units",IF(I205="","Product not found",IF(AND($D205&lt;&gt;"",N($D205)&gt;N($C205)),"Orders are more than units sold",""))))</f>
        <v/>
      </c>
      <c r="I205" s="22" t="str">
        <f aca="false">IF($B205="","",IF($E205&lt;&gt;"",$E205,IFERROR(INDEX(Products!$C$6:$C$55,MATCH($B205,Products!$A$6:$A$55,0)),"")))</f>
        <v/>
      </c>
      <c r="J205" s="22" t="str">
        <f aca="false">IF(OR($A205="",$B205="",$C205="",I205="",AND($D205&lt;&gt;"",N($D205)&gt;N($C205))),"",$C205*I205)</f>
        <v/>
      </c>
      <c r="K205" s="21" t="str">
        <f aca="false">IF(J205="","",IF($D205&lt;&gt;"",$D205,$C205))</f>
        <v/>
      </c>
      <c r="L205" s="22" t="str">
        <f aca="false">IF(J205="","",J205*(INDEX(Products!$D$6:$D$55,MATCH($B205,Products!$A$6:$A$55,0))+INDEX(Products!$E$6:$E$55,MATCH($B205,Products!$A$6:$A$55,0))))</f>
        <v/>
      </c>
      <c r="M205" s="22" t="str">
        <f aca="false">IF(J205="","",K205*INDEX(Products!$F$6:$F$55,MATCH($B205,Products!$A$6:$A$55,0)))</f>
        <v/>
      </c>
      <c r="N205" s="22" t="str">
        <f aca="false">IF(J205="","",$C205*N(INDEX(Products!$G$6:$G$55,MATCH($B205,Products!$A$6:$A$55,0))))</f>
        <v/>
      </c>
      <c r="O205" s="22" t="str">
        <f aca="false">IF(J205="","",J205-N($G205)-L205-M205-N205-N($F205))</f>
        <v/>
      </c>
      <c r="P205" s="48" t="str">
        <f aca="false">IF(J205="","",YEAR($A205))</f>
        <v/>
      </c>
      <c r="Q205" s="48" t="str">
        <f aca="false">IF(J205="","",MONTH($A205))</f>
        <v/>
      </c>
    </row>
    <row r="206" customFormat="false" ht="15" hidden="false" customHeight="false" outlineLevel="0" collapsed="false">
      <c r="A206" s="45"/>
      <c r="B206" s="42"/>
      <c r="C206" s="46"/>
      <c r="D206" s="46"/>
      <c r="E206" s="43"/>
      <c r="F206" s="43"/>
      <c r="G206" s="43"/>
      <c r="H206" s="47" t="str">
        <f aca="false">IF(AND($A206="",$B206="",$C206="",$D206=""),"",IF(OR($A206="",$B206="",$C206=""),"Add month, product and units",IF(I206="","Product not found",IF(AND($D206&lt;&gt;"",N($D206)&gt;N($C206)),"Orders are more than units sold",""))))</f>
        <v/>
      </c>
      <c r="I206" s="22" t="str">
        <f aca="false">IF($B206="","",IF($E206&lt;&gt;"",$E206,IFERROR(INDEX(Products!$C$6:$C$55,MATCH($B206,Products!$A$6:$A$55,0)),"")))</f>
        <v/>
      </c>
      <c r="J206" s="22" t="str">
        <f aca="false">IF(OR($A206="",$B206="",$C206="",I206="",AND($D206&lt;&gt;"",N($D206)&gt;N($C206))),"",$C206*I206)</f>
        <v/>
      </c>
      <c r="K206" s="21" t="str">
        <f aca="false">IF(J206="","",IF($D206&lt;&gt;"",$D206,$C206))</f>
        <v/>
      </c>
      <c r="L206" s="22" t="str">
        <f aca="false">IF(J206="","",J206*(INDEX(Products!$D$6:$D$55,MATCH($B206,Products!$A$6:$A$55,0))+INDEX(Products!$E$6:$E$55,MATCH($B206,Products!$A$6:$A$55,0))))</f>
        <v/>
      </c>
      <c r="M206" s="22" t="str">
        <f aca="false">IF(J206="","",K206*INDEX(Products!$F$6:$F$55,MATCH($B206,Products!$A$6:$A$55,0)))</f>
        <v/>
      </c>
      <c r="N206" s="22" t="str">
        <f aca="false">IF(J206="","",$C206*N(INDEX(Products!$G$6:$G$55,MATCH($B206,Products!$A$6:$A$55,0))))</f>
        <v/>
      </c>
      <c r="O206" s="22" t="str">
        <f aca="false">IF(J206="","",J206-N($G206)-L206-M206-N206-N($F206))</f>
        <v/>
      </c>
      <c r="P206" s="48" t="str">
        <f aca="false">IF(J206="","",YEAR($A206))</f>
        <v/>
      </c>
      <c r="Q206" s="48" t="str">
        <f aca="false">IF(J206="","",MONTH($A206))</f>
        <v/>
      </c>
    </row>
    <row r="207" customFormat="false" ht="15" hidden="false" customHeight="false" outlineLevel="0" collapsed="false">
      <c r="A207" s="45"/>
      <c r="B207" s="42"/>
      <c r="C207" s="46"/>
      <c r="D207" s="46"/>
      <c r="E207" s="43"/>
      <c r="F207" s="43"/>
      <c r="G207" s="43"/>
      <c r="H207" s="47" t="str">
        <f aca="false">IF(AND($A207="",$B207="",$C207="",$D207=""),"",IF(OR($A207="",$B207="",$C207=""),"Add month, product and units",IF(I207="","Product not found",IF(AND($D207&lt;&gt;"",N($D207)&gt;N($C207)),"Orders are more than units sold",""))))</f>
        <v/>
      </c>
      <c r="I207" s="22" t="str">
        <f aca="false">IF($B207="","",IF($E207&lt;&gt;"",$E207,IFERROR(INDEX(Products!$C$6:$C$55,MATCH($B207,Products!$A$6:$A$55,0)),"")))</f>
        <v/>
      </c>
      <c r="J207" s="22" t="str">
        <f aca="false">IF(OR($A207="",$B207="",$C207="",I207="",AND($D207&lt;&gt;"",N($D207)&gt;N($C207))),"",$C207*I207)</f>
        <v/>
      </c>
      <c r="K207" s="21" t="str">
        <f aca="false">IF(J207="","",IF($D207&lt;&gt;"",$D207,$C207))</f>
        <v/>
      </c>
      <c r="L207" s="22" t="str">
        <f aca="false">IF(J207="","",J207*(INDEX(Products!$D$6:$D$55,MATCH($B207,Products!$A$6:$A$55,0))+INDEX(Products!$E$6:$E$55,MATCH($B207,Products!$A$6:$A$55,0))))</f>
        <v/>
      </c>
      <c r="M207" s="22" t="str">
        <f aca="false">IF(J207="","",K207*INDEX(Products!$F$6:$F$55,MATCH($B207,Products!$A$6:$A$55,0)))</f>
        <v/>
      </c>
      <c r="N207" s="22" t="str">
        <f aca="false">IF(J207="","",$C207*N(INDEX(Products!$G$6:$G$55,MATCH($B207,Products!$A$6:$A$55,0))))</f>
        <v/>
      </c>
      <c r="O207" s="22" t="str">
        <f aca="false">IF(J207="","",J207-N($G207)-L207-M207-N207-N($F207))</f>
        <v/>
      </c>
      <c r="P207" s="48" t="str">
        <f aca="false">IF(J207="","",YEAR($A207))</f>
        <v/>
      </c>
      <c r="Q207" s="48" t="str">
        <f aca="false">IF(J207="","",MONTH($A207))</f>
        <v/>
      </c>
    </row>
    <row r="208" customFormat="false" ht="15" hidden="false" customHeight="false" outlineLevel="0" collapsed="false">
      <c r="A208" s="45"/>
      <c r="B208" s="42"/>
      <c r="C208" s="46"/>
      <c r="D208" s="46"/>
      <c r="E208" s="43"/>
      <c r="F208" s="43"/>
      <c r="G208" s="43"/>
      <c r="H208" s="47" t="str">
        <f aca="false">IF(AND($A208="",$B208="",$C208="",$D208=""),"",IF(OR($A208="",$B208="",$C208=""),"Add month, product and units",IF(I208="","Product not found",IF(AND($D208&lt;&gt;"",N($D208)&gt;N($C208)),"Orders are more than units sold",""))))</f>
        <v/>
      </c>
      <c r="I208" s="22" t="str">
        <f aca="false">IF($B208="","",IF($E208&lt;&gt;"",$E208,IFERROR(INDEX(Products!$C$6:$C$55,MATCH($B208,Products!$A$6:$A$55,0)),"")))</f>
        <v/>
      </c>
      <c r="J208" s="22" t="str">
        <f aca="false">IF(OR($A208="",$B208="",$C208="",I208="",AND($D208&lt;&gt;"",N($D208)&gt;N($C208))),"",$C208*I208)</f>
        <v/>
      </c>
      <c r="K208" s="21" t="str">
        <f aca="false">IF(J208="","",IF($D208&lt;&gt;"",$D208,$C208))</f>
        <v/>
      </c>
      <c r="L208" s="22" t="str">
        <f aca="false">IF(J208="","",J208*(INDEX(Products!$D$6:$D$55,MATCH($B208,Products!$A$6:$A$55,0))+INDEX(Products!$E$6:$E$55,MATCH($B208,Products!$A$6:$A$55,0))))</f>
        <v/>
      </c>
      <c r="M208" s="22" t="str">
        <f aca="false">IF(J208="","",K208*INDEX(Products!$F$6:$F$55,MATCH($B208,Products!$A$6:$A$55,0)))</f>
        <v/>
      </c>
      <c r="N208" s="22" t="str">
        <f aca="false">IF(J208="","",$C208*N(INDEX(Products!$G$6:$G$55,MATCH($B208,Products!$A$6:$A$55,0))))</f>
        <v/>
      </c>
      <c r="O208" s="22" t="str">
        <f aca="false">IF(J208="","",J208-N($G208)-L208-M208-N208-N($F208))</f>
        <v/>
      </c>
      <c r="P208" s="48" t="str">
        <f aca="false">IF(J208="","",YEAR($A208))</f>
        <v/>
      </c>
      <c r="Q208" s="48" t="str">
        <f aca="false">IF(J208="","",MONTH($A208))</f>
        <v/>
      </c>
    </row>
    <row r="209" customFormat="false" ht="15" hidden="false" customHeight="false" outlineLevel="0" collapsed="false">
      <c r="A209" s="45"/>
      <c r="B209" s="42"/>
      <c r="C209" s="46"/>
      <c r="D209" s="46"/>
      <c r="E209" s="43"/>
      <c r="F209" s="43"/>
      <c r="G209" s="43"/>
      <c r="H209" s="47" t="str">
        <f aca="false">IF(AND($A209="",$B209="",$C209="",$D209=""),"",IF(OR($A209="",$B209="",$C209=""),"Add month, product and units",IF(I209="","Product not found",IF(AND($D209&lt;&gt;"",N($D209)&gt;N($C209)),"Orders are more than units sold",""))))</f>
        <v/>
      </c>
      <c r="I209" s="22" t="str">
        <f aca="false">IF($B209="","",IF($E209&lt;&gt;"",$E209,IFERROR(INDEX(Products!$C$6:$C$55,MATCH($B209,Products!$A$6:$A$55,0)),"")))</f>
        <v/>
      </c>
      <c r="J209" s="22" t="str">
        <f aca="false">IF(OR($A209="",$B209="",$C209="",I209="",AND($D209&lt;&gt;"",N($D209)&gt;N($C209))),"",$C209*I209)</f>
        <v/>
      </c>
      <c r="K209" s="21" t="str">
        <f aca="false">IF(J209="","",IF($D209&lt;&gt;"",$D209,$C209))</f>
        <v/>
      </c>
      <c r="L209" s="22" t="str">
        <f aca="false">IF(J209="","",J209*(INDEX(Products!$D$6:$D$55,MATCH($B209,Products!$A$6:$A$55,0))+INDEX(Products!$E$6:$E$55,MATCH($B209,Products!$A$6:$A$55,0))))</f>
        <v/>
      </c>
      <c r="M209" s="22" t="str">
        <f aca="false">IF(J209="","",K209*INDEX(Products!$F$6:$F$55,MATCH($B209,Products!$A$6:$A$55,0)))</f>
        <v/>
      </c>
      <c r="N209" s="22" t="str">
        <f aca="false">IF(J209="","",$C209*N(INDEX(Products!$G$6:$G$55,MATCH($B209,Products!$A$6:$A$55,0))))</f>
        <v/>
      </c>
      <c r="O209" s="22" t="str">
        <f aca="false">IF(J209="","",J209-N($G209)-L209-M209-N209-N($F209))</f>
        <v/>
      </c>
      <c r="P209" s="48" t="str">
        <f aca="false">IF(J209="","",YEAR($A209))</f>
        <v/>
      </c>
      <c r="Q209" s="48" t="str">
        <f aca="false">IF(J209="","",MONTH($A209))</f>
        <v/>
      </c>
    </row>
    <row r="210" customFormat="false" ht="15" hidden="false" customHeight="false" outlineLevel="0" collapsed="false">
      <c r="A210" s="45"/>
      <c r="B210" s="42"/>
      <c r="C210" s="46"/>
      <c r="D210" s="46"/>
      <c r="E210" s="43"/>
      <c r="F210" s="43"/>
      <c r="G210" s="43"/>
      <c r="H210" s="47" t="str">
        <f aca="false">IF(AND($A210="",$B210="",$C210="",$D210=""),"",IF(OR($A210="",$B210="",$C210=""),"Add month, product and units",IF(I210="","Product not found",IF(AND($D210&lt;&gt;"",N($D210)&gt;N($C210)),"Orders are more than units sold",""))))</f>
        <v/>
      </c>
      <c r="I210" s="22" t="str">
        <f aca="false">IF($B210="","",IF($E210&lt;&gt;"",$E210,IFERROR(INDEX(Products!$C$6:$C$55,MATCH($B210,Products!$A$6:$A$55,0)),"")))</f>
        <v/>
      </c>
      <c r="J210" s="22" t="str">
        <f aca="false">IF(OR($A210="",$B210="",$C210="",I210="",AND($D210&lt;&gt;"",N($D210)&gt;N($C210))),"",$C210*I210)</f>
        <v/>
      </c>
      <c r="K210" s="21" t="str">
        <f aca="false">IF(J210="","",IF($D210&lt;&gt;"",$D210,$C210))</f>
        <v/>
      </c>
      <c r="L210" s="22" t="str">
        <f aca="false">IF(J210="","",J210*(INDEX(Products!$D$6:$D$55,MATCH($B210,Products!$A$6:$A$55,0))+INDEX(Products!$E$6:$E$55,MATCH($B210,Products!$A$6:$A$55,0))))</f>
        <v/>
      </c>
      <c r="M210" s="22" t="str">
        <f aca="false">IF(J210="","",K210*INDEX(Products!$F$6:$F$55,MATCH($B210,Products!$A$6:$A$55,0)))</f>
        <v/>
      </c>
      <c r="N210" s="22" t="str">
        <f aca="false">IF(J210="","",$C210*N(INDEX(Products!$G$6:$G$55,MATCH($B210,Products!$A$6:$A$55,0))))</f>
        <v/>
      </c>
      <c r="O210" s="22" t="str">
        <f aca="false">IF(J210="","",J210-N($G210)-L210-M210-N210-N($F210))</f>
        <v/>
      </c>
      <c r="P210" s="48" t="str">
        <f aca="false">IF(J210="","",YEAR($A210))</f>
        <v/>
      </c>
      <c r="Q210" s="48" t="str">
        <f aca="false">IF(J210="","",MONTH($A210))</f>
        <v/>
      </c>
    </row>
    <row r="211" customFormat="false" ht="15" hidden="false" customHeight="false" outlineLevel="0" collapsed="false">
      <c r="A211" s="45"/>
      <c r="B211" s="42"/>
      <c r="C211" s="46"/>
      <c r="D211" s="46"/>
      <c r="E211" s="43"/>
      <c r="F211" s="43"/>
      <c r="G211" s="43"/>
      <c r="H211" s="47" t="str">
        <f aca="false">IF(AND($A211="",$B211="",$C211="",$D211=""),"",IF(OR($A211="",$B211="",$C211=""),"Add month, product and units",IF(I211="","Product not found",IF(AND($D211&lt;&gt;"",N($D211)&gt;N($C211)),"Orders are more than units sold",""))))</f>
        <v/>
      </c>
      <c r="I211" s="22" t="str">
        <f aca="false">IF($B211="","",IF($E211&lt;&gt;"",$E211,IFERROR(INDEX(Products!$C$6:$C$55,MATCH($B211,Products!$A$6:$A$55,0)),"")))</f>
        <v/>
      </c>
      <c r="J211" s="22" t="str">
        <f aca="false">IF(OR($A211="",$B211="",$C211="",I211="",AND($D211&lt;&gt;"",N($D211)&gt;N($C211))),"",$C211*I211)</f>
        <v/>
      </c>
      <c r="K211" s="21" t="str">
        <f aca="false">IF(J211="","",IF($D211&lt;&gt;"",$D211,$C211))</f>
        <v/>
      </c>
      <c r="L211" s="22" t="str">
        <f aca="false">IF(J211="","",J211*(INDEX(Products!$D$6:$D$55,MATCH($B211,Products!$A$6:$A$55,0))+INDEX(Products!$E$6:$E$55,MATCH($B211,Products!$A$6:$A$55,0))))</f>
        <v/>
      </c>
      <c r="M211" s="22" t="str">
        <f aca="false">IF(J211="","",K211*INDEX(Products!$F$6:$F$55,MATCH($B211,Products!$A$6:$A$55,0)))</f>
        <v/>
      </c>
      <c r="N211" s="22" t="str">
        <f aca="false">IF(J211="","",$C211*N(INDEX(Products!$G$6:$G$55,MATCH($B211,Products!$A$6:$A$55,0))))</f>
        <v/>
      </c>
      <c r="O211" s="22" t="str">
        <f aca="false">IF(J211="","",J211-N($G211)-L211-M211-N211-N($F211))</f>
        <v/>
      </c>
      <c r="P211" s="48" t="str">
        <f aca="false">IF(J211="","",YEAR($A211))</f>
        <v/>
      </c>
      <c r="Q211" s="48" t="str">
        <f aca="false">IF(J211="","",MONTH($A211))</f>
        <v/>
      </c>
    </row>
    <row r="212" customFormat="false" ht="15" hidden="false" customHeight="false" outlineLevel="0" collapsed="false">
      <c r="A212" s="45"/>
      <c r="B212" s="42"/>
      <c r="C212" s="46"/>
      <c r="D212" s="46"/>
      <c r="E212" s="43"/>
      <c r="F212" s="43"/>
      <c r="G212" s="43"/>
      <c r="H212" s="47" t="str">
        <f aca="false">IF(AND($A212="",$B212="",$C212="",$D212=""),"",IF(OR($A212="",$B212="",$C212=""),"Add month, product and units",IF(I212="","Product not found",IF(AND($D212&lt;&gt;"",N($D212)&gt;N($C212)),"Orders are more than units sold",""))))</f>
        <v/>
      </c>
      <c r="I212" s="22" t="str">
        <f aca="false">IF($B212="","",IF($E212&lt;&gt;"",$E212,IFERROR(INDEX(Products!$C$6:$C$55,MATCH($B212,Products!$A$6:$A$55,0)),"")))</f>
        <v/>
      </c>
      <c r="J212" s="22" t="str">
        <f aca="false">IF(OR($A212="",$B212="",$C212="",I212="",AND($D212&lt;&gt;"",N($D212)&gt;N($C212))),"",$C212*I212)</f>
        <v/>
      </c>
      <c r="K212" s="21" t="str">
        <f aca="false">IF(J212="","",IF($D212&lt;&gt;"",$D212,$C212))</f>
        <v/>
      </c>
      <c r="L212" s="22" t="str">
        <f aca="false">IF(J212="","",J212*(INDEX(Products!$D$6:$D$55,MATCH($B212,Products!$A$6:$A$55,0))+INDEX(Products!$E$6:$E$55,MATCH($B212,Products!$A$6:$A$55,0))))</f>
        <v/>
      </c>
      <c r="M212" s="22" t="str">
        <f aca="false">IF(J212="","",K212*INDEX(Products!$F$6:$F$55,MATCH($B212,Products!$A$6:$A$55,0)))</f>
        <v/>
      </c>
      <c r="N212" s="22" t="str">
        <f aca="false">IF(J212="","",$C212*N(INDEX(Products!$G$6:$G$55,MATCH($B212,Products!$A$6:$A$55,0))))</f>
        <v/>
      </c>
      <c r="O212" s="22" t="str">
        <f aca="false">IF(J212="","",J212-N($G212)-L212-M212-N212-N($F212))</f>
        <v/>
      </c>
      <c r="P212" s="48" t="str">
        <f aca="false">IF(J212="","",YEAR($A212))</f>
        <v/>
      </c>
      <c r="Q212" s="48" t="str">
        <f aca="false">IF(J212="","",MONTH($A212))</f>
        <v/>
      </c>
    </row>
    <row r="213" customFormat="false" ht="15" hidden="false" customHeight="false" outlineLevel="0" collapsed="false">
      <c r="A213" s="45"/>
      <c r="B213" s="42"/>
      <c r="C213" s="46"/>
      <c r="D213" s="46"/>
      <c r="E213" s="43"/>
      <c r="F213" s="43"/>
      <c r="G213" s="43"/>
      <c r="H213" s="47" t="str">
        <f aca="false">IF(AND($A213="",$B213="",$C213="",$D213=""),"",IF(OR($A213="",$B213="",$C213=""),"Add month, product and units",IF(I213="","Product not found",IF(AND($D213&lt;&gt;"",N($D213)&gt;N($C213)),"Orders are more than units sold",""))))</f>
        <v/>
      </c>
      <c r="I213" s="22" t="str">
        <f aca="false">IF($B213="","",IF($E213&lt;&gt;"",$E213,IFERROR(INDEX(Products!$C$6:$C$55,MATCH($B213,Products!$A$6:$A$55,0)),"")))</f>
        <v/>
      </c>
      <c r="J213" s="22" t="str">
        <f aca="false">IF(OR($A213="",$B213="",$C213="",I213="",AND($D213&lt;&gt;"",N($D213)&gt;N($C213))),"",$C213*I213)</f>
        <v/>
      </c>
      <c r="K213" s="21" t="str">
        <f aca="false">IF(J213="","",IF($D213&lt;&gt;"",$D213,$C213))</f>
        <v/>
      </c>
      <c r="L213" s="22" t="str">
        <f aca="false">IF(J213="","",J213*(INDEX(Products!$D$6:$D$55,MATCH($B213,Products!$A$6:$A$55,0))+INDEX(Products!$E$6:$E$55,MATCH($B213,Products!$A$6:$A$55,0))))</f>
        <v/>
      </c>
      <c r="M213" s="22" t="str">
        <f aca="false">IF(J213="","",K213*INDEX(Products!$F$6:$F$55,MATCH($B213,Products!$A$6:$A$55,0)))</f>
        <v/>
      </c>
      <c r="N213" s="22" t="str">
        <f aca="false">IF(J213="","",$C213*N(INDEX(Products!$G$6:$G$55,MATCH($B213,Products!$A$6:$A$55,0))))</f>
        <v/>
      </c>
      <c r="O213" s="22" t="str">
        <f aca="false">IF(J213="","",J213-N($G213)-L213-M213-N213-N($F213))</f>
        <v/>
      </c>
      <c r="P213" s="48" t="str">
        <f aca="false">IF(J213="","",YEAR($A213))</f>
        <v/>
      </c>
      <c r="Q213" s="48" t="str">
        <f aca="false">IF(J213="","",MONTH($A213))</f>
        <v/>
      </c>
    </row>
    <row r="214" customFormat="false" ht="15" hidden="false" customHeight="false" outlineLevel="0" collapsed="false">
      <c r="A214" s="45"/>
      <c r="B214" s="42"/>
      <c r="C214" s="46"/>
      <c r="D214" s="46"/>
      <c r="E214" s="43"/>
      <c r="F214" s="43"/>
      <c r="G214" s="43"/>
      <c r="H214" s="47" t="str">
        <f aca="false">IF(AND($A214="",$B214="",$C214="",$D214=""),"",IF(OR($A214="",$B214="",$C214=""),"Add month, product and units",IF(I214="","Product not found",IF(AND($D214&lt;&gt;"",N($D214)&gt;N($C214)),"Orders are more than units sold",""))))</f>
        <v/>
      </c>
      <c r="I214" s="22" t="str">
        <f aca="false">IF($B214="","",IF($E214&lt;&gt;"",$E214,IFERROR(INDEX(Products!$C$6:$C$55,MATCH($B214,Products!$A$6:$A$55,0)),"")))</f>
        <v/>
      </c>
      <c r="J214" s="22" t="str">
        <f aca="false">IF(OR($A214="",$B214="",$C214="",I214="",AND($D214&lt;&gt;"",N($D214)&gt;N($C214))),"",$C214*I214)</f>
        <v/>
      </c>
      <c r="K214" s="21" t="str">
        <f aca="false">IF(J214="","",IF($D214&lt;&gt;"",$D214,$C214))</f>
        <v/>
      </c>
      <c r="L214" s="22" t="str">
        <f aca="false">IF(J214="","",J214*(INDEX(Products!$D$6:$D$55,MATCH($B214,Products!$A$6:$A$55,0))+INDEX(Products!$E$6:$E$55,MATCH($B214,Products!$A$6:$A$55,0))))</f>
        <v/>
      </c>
      <c r="M214" s="22" t="str">
        <f aca="false">IF(J214="","",K214*INDEX(Products!$F$6:$F$55,MATCH($B214,Products!$A$6:$A$55,0)))</f>
        <v/>
      </c>
      <c r="N214" s="22" t="str">
        <f aca="false">IF(J214="","",$C214*N(INDEX(Products!$G$6:$G$55,MATCH($B214,Products!$A$6:$A$55,0))))</f>
        <v/>
      </c>
      <c r="O214" s="22" t="str">
        <f aca="false">IF(J214="","",J214-N($G214)-L214-M214-N214-N($F214))</f>
        <v/>
      </c>
      <c r="P214" s="48" t="str">
        <f aca="false">IF(J214="","",YEAR($A214))</f>
        <v/>
      </c>
      <c r="Q214" s="48" t="str">
        <f aca="false">IF(J214="","",MONTH($A214))</f>
        <v/>
      </c>
    </row>
    <row r="215" customFormat="false" ht="15" hidden="false" customHeight="false" outlineLevel="0" collapsed="false">
      <c r="A215" s="45"/>
      <c r="B215" s="42"/>
      <c r="C215" s="46"/>
      <c r="D215" s="46"/>
      <c r="E215" s="43"/>
      <c r="F215" s="43"/>
      <c r="G215" s="43"/>
      <c r="H215" s="47" t="str">
        <f aca="false">IF(AND($A215="",$B215="",$C215="",$D215=""),"",IF(OR($A215="",$B215="",$C215=""),"Add month, product and units",IF(I215="","Product not found",IF(AND($D215&lt;&gt;"",N($D215)&gt;N($C215)),"Orders are more than units sold",""))))</f>
        <v/>
      </c>
      <c r="I215" s="22" t="str">
        <f aca="false">IF($B215="","",IF($E215&lt;&gt;"",$E215,IFERROR(INDEX(Products!$C$6:$C$55,MATCH($B215,Products!$A$6:$A$55,0)),"")))</f>
        <v/>
      </c>
      <c r="J215" s="22" t="str">
        <f aca="false">IF(OR($A215="",$B215="",$C215="",I215="",AND($D215&lt;&gt;"",N($D215)&gt;N($C215))),"",$C215*I215)</f>
        <v/>
      </c>
      <c r="K215" s="21" t="str">
        <f aca="false">IF(J215="","",IF($D215&lt;&gt;"",$D215,$C215))</f>
        <v/>
      </c>
      <c r="L215" s="22" t="str">
        <f aca="false">IF(J215="","",J215*(INDEX(Products!$D$6:$D$55,MATCH($B215,Products!$A$6:$A$55,0))+INDEX(Products!$E$6:$E$55,MATCH($B215,Products!$A$6:$A$55,0))))</f>
        <v/>
      </c>
      <c r="M215" s="22" t="str">
        <f aca="false">IF(J215="","",K215*INDEX(Products!$F$6:$F$55,MATCH($B215,Products!$A$6:$A$55,0)))</f>
        <v/>
      </c>
      <c r="N215" s="22" t="str">
        <f aca="false">IF(J215="","",$C215*N(INDEX(Products!$G$6:$G$55,MATCH($B215,Products!$A$6:$A$55,0))))</f>
        <v/>
      </c>
      <c r="O215" s="22" t="str">
        <f aca="false">IF(J215="","",J215-N($G215)-L215-M215-N215-N($F215))</f>
        <v/>
      </c>
      <c r="P215" s="48" t="str">
        <f aca="false">IF(J215="","",YEAR($A215))</f>
        <v/>
      </c>
      <c r="Q215" s="48" t="str">
        <f aca="false">IF(J215="","",MONTH($A215))</f>
        <v/>
      </c>
    </row>
    <row r="216" customFormat="false" ht="15" hidden="false" customHeight="false" outlineLevel="0" collapsed="false">
      <c r="A216" s="45"/>
      <c r="B216" s="42"/>
      <c r="C216" s="46"/>
      <c r="D216" s="46"/>
      <c r="E216" s="43"/>
      <c r="F216" s="43"/>
      <c r="G216" s="43"/>
      <c r="H216" s="47" t="str">
        <f aca="false">IF(AND($A216="",$B216="",$C216="",$D216=""),"",IF(OR($A216="",$B216="",$C216=""),"Add month, product and units",IF(I216="","Product not found",IF(AND($D216&lt;&gt;"",N($D216)&gt;N($C216)),"Orders are more than units sold",""))))</f>
        <v/>
      </c>
      <c r="I216" s="22" t="str">
        <f aca="false">IF($B216="","",IF($E216&lt;&gt;"",$E216,IFERROR(INDEX(Products!$C$6:$C$55,MATCH($B216,Products!$A$6:$A$55,0)),"")))</f>
        <v/>
      </c>
      <c r="J216" s="22" t="str">
        <f aca="false">IF(OR($A216="",$B216="",$C216="",I216="",AND($D216&lt;&gt;"",N($D216)&gt;N($C216))),"",$C216*I216)</f>
        <v/>
      </c>
      <c r="K216" s="21" t="str">
        <f aca="false">IF(J216="","",IF($D216&lt;&gt;"",$D216,$C216))</f>
        <v/>
      </c>
      <c r="L216" s="22" t="str">
        <f aca="false">IF(J216="","",J216*(INDEX(Products!$D$6:$D$55,MATCH($B216,Products!$A$6:$A$55,0))+INDEX(Products!$E$6:$E$55,MATCH($B216,Products!$A$6:$A$55,0))))</f>
        <v/>
      </c>
      <c r="M216" s="22" t="str">
        <f aca="false">IF(J216="","",K216*INDEX(Products!$F$6:$F$55,MATCH($B216,Products!$A$6:$A$55,0)))</f>
        <v/>
      </c>
      <c r="N216" s="22" t="str">
        <f aca="false">IF(J216="","",$C216*N(INDEX(Products!$G$6:$G$55,MATCH($B216,Products!$A$6:$A$55,0))))</f>
        <v/>
      </c>
      <c r="O216" s="22" t="str">
        <f aca="false">IF(J216="","",J216-N($G216)-L216-M216-N216-N($F216))</f>
        <v/>
      </c>
      <c r="P216" s="48" t="str">
        <f aca="false">IF(J216="","",YEAR($A216))</f>
        <v/>
      </c>
      <c r="Q216" s="48" t="str">
        <f aca="false">IF(J216="","",MONTH($A216))</f>
        <v/>
      </c>
    </row>
    <row r="217" customFormat="false" ht="15" hidden="false" customHeight="false" outlineLevel="0" collapsed="false">
      <c r="A217" s="45"/>
      <c r="B217" s="42"/>
      <c r="C217" s="46"/>
      <c r="D217" s="46"/>
      <c r="E217" s="43"/>
      <c r="F217" s="43"/>
      <c r="G217" s="43"/>
      <c r="H217" s="47" t="str">
        <f aca="false">IF(AND($A217="",$B217="",$C217="",$D217=""),"",IF(OR($A217="",$B217="",$C217=""),"Add month, product and units",IF(I217="","Product not found",IF(AND($D217&lt;&gt;"",N($D217)&gt;N($C217)),"Orders are more than units sold",""))))</f>
        <v/>
      </c>
      <c r="I217" s="22" t="str">
        <f aca="false">IF($B217="","",IF($E217&lt;&gt;"",$E217,IFERROR(INDEX(Products!$C$6:$C$55,MATCH($B217,Products!$A$6:$A$55,0)),"")))</f>
        <v/>
      </c>
      <c r="J217" s="22" t="str">
        <f aca="false">IF(OR($A217="",$B217="",$C217="",I217="",AND($D217&lt;&gt;"",N($D217)&gt;N($C217))),"",$C217*I217)</f>
        <v/>
      </c>
      <c r="K217" s="21" t="str">
        <f aca="false">IF(J217="","",IF($D217&lt;&gt;"",$D217,$C217))</f>
        <v/>
      </c>
      <c r="L217" s="22" t="str">
        <f aca="false">IF(J217="","",J217*(INDEX(Products!$D$6:$D$55,MATCH($B217,Products!$A$6:$A$55,0))+INDEX(Products!$E$6:$E$55,MATCH($B217,Products!$A$6:$A$55,0))))</f>
        <v/>
      </c>
      <c r="M217" s="22" t="str">
        <f aca="false">IF(J217="","",K217*INDEX(Products!$F$6:$F$55,MATCH($B217,Products!$A$6:$A$55,0)))</f>
        <v/>
      </c>
      <c r="N217" s="22" t="str">
        <f aca="false">IF(J217="","",$C217*N(INDEX(Products!$G$6:$G$55,MATCH($B217,Products!$A$6:$A$55,0))))</f>
        <v/>
      </c>
      <c r="O217" s="22" t="str">
        <f aca="false">IF(J217="","",J217-N($G217)-L217-M217-N217-N($F217))</f>
        <v/>
      </c>
      <c r="P217" s="48" t="str">
        <f aca="false">IF(J217="","",YEAR($A217))</f>
        <v/>
      </c>
      <c r="Q217" s="48" t="str">
        <f aca="false">IF(J217="","",MONTH($A217))</f>
        <v/>
      </c>
    </row>
    <row r="218" customFormat="false" ht="15" hidden="false" customHeight="false" outlineLevel="0" collapsed="false">
      <c r="A218" s="45"/>
      <c r="B218" s="42"/>
      <c r="C218" s="46"/>
      <c r="D218" s="46"/>
      <c r="E218" s="43"/>
      <c r="F218" s="43"/>
      <c r="G218" s="43"/>
      <c r="H218" s="47" t="str">
        <f aca="false">IF(AND($A218="",$B218="",$C218="",$D218=""),"",IF(OR($A218="",$B218="",$C218=""),"Add month, product and units",IF(I218="","Product not found",IF(AND($D218&lt;&gt;"",N($D218)&gt;N($C218)),"Orders are more than units sold",""))))</f>
        <v/>
      </c>
      <c r="I218" s="22" t="str">
        <f aca="false">IF($B218="","",IF($E218&lt;&gt;"",$E218,IFERROR(INDEX(Products!$C$6:$C$55,MATCH($B218,Products!$A$6:$A$55,0)),"")))</f>
        <v/>
      </c>
      <c r="J218" s="22" t="str">
        <f aca="false">IF(OR($A218="",$B218="",$C218="",I218="",AND($D218&lt;&gt;"",N($D218)&gt;N($C218))),"",$C218*I218)</f>
        <v/>
      </c>
      <c r="K218" s="21" t="str">
        <f aca="false">IF(J218="","",IF($D218&lt;&gt;"",$D218,$C218))</f>
        <v/>
      </c>
      <c r="L218" s="22" t="str">
        <f aca="false">IF(J218="","",J218*(INDEX(Products!$D$6:$D$55,MATCH($B218,Products!$A$6:$A$55,0))+INDEX(Products!$E$6:$E$55,MATCH($B218,Products!$A$6:$A$55,0))))</f>
        <v/>
      </c>
      <c r="M218" s="22" t="str">
        <f aca="false">IF(J218="","",K218*INDEX(Products!$F$6:$F$55,MATCH($B218,Products!$A$6:$A$55,0)))</f>
        <v/>
      </c>
      <c r="N218" s="22" t="str">
        <f aca="false">IF(J218="","",$C218*N(INDEX(Products!$G$6:$G$55,MATCH($B218,Products!$A$6:$A$55,0))))</f>
        <v/>
      </c>
      <c r="O218" s="22" t="str">
        <f aca="false">IF(J218="","",J218-N($G218)-L218-M218-N218-N($F218))</f>
        <v/>
      </c>
      <c r="P218" s="48" t="str">
        <f aca="false">IF(J218="","",YEAR($A218))</f>
        <v/>
      </c>
      <c r="Q218" s="48" t="str">
        <f aca="false">IF(J218="","",MONTH($A218))</f>
        <v/>
      </c>
    </row>
    <row r="219" customFormat="false" ht="15" hidden="false" customHeight="false" outlineLevel="0" collapsed="false">
      <c r="A219" s="45"/>
      <c r="B219" s="42"/>
      <c r="C219" s="46"/>
      <c r="D219" s="46"/>
      <c r="E219" s="43"/>
      <c r="F219" s="43"/>
      <c r="G219" s="43"/>
      <c r="H219" s="47" t="str">
        <f aca="false">IF(AND($A219="",$B219="",$C219="",$D219=""),"",IF(OR($A219="",$B219="",$C219=""),"Add month, product and units",IF(I219="","Product not found",IF(AND($D219&lt;&gt;"",N($D219)&gt;N($C219)),"Orders are more than units sold",""))))</f>
        <v/>
      </c>
      <c r="I219" s="22" t="str">
        <f aca="false">IF($B219="","",IF($E219&lt;&gt;"",$E219,IFERROR(INDEX(Products!$C$6:$C$55,MATCH($B219,Products!$A$6:$A$55,0)),"")))</f>
        <v/>
      </c>
      <c r="J219" s="22" t="str">
        <f aca="false">IF(OR($A219="",$B219="",$C219="",I219="",AND($D219&lt;&gt;"",N($D219)&gt;N($C219))),"",$C219*I219)</f>
        <v/>
      </c>
      <c r="K219" s="21" t="str">
        <f aca="false">IF(J219="","",IF($D219&lt;&gt;"",$D219,$C219))</f>
        <v/>
      </c>
      <c r="L219" s="22" t="str">
        <f aca="false">IF(J219="","",J219*(INDEX(Products!$D$6:$D$55,MATCH($B219,Products!$A$6:$A$55,0))+INDEX(Products!$E$6:$E$55,MATCH($B219,Products!$A$6:$A$55,0))))</f>
        <v/>
      </c>
      <c r="M219" s="22" t="str">
        <f aca="false">IF(J219="","",K219*INDEX(Products!$F$6:$F$55,MATCH($B219,Products!$A$6:$A$55,0)))</f>
        <v/>
      </c>
      <c r="N219" s="22" t="str">
        <f aca="false">IF(J219="","",$C219*N(INDEX(Products!$G$6:$G$55,MATCH($B219,Products!$A$6:$A$55,0))))</f>
        <v/>
      </c>
      <c r="O219" s="22" t="str">
        <f aca="false">IF(J219="","",J219-N($G219)-L219-M219-N219-N($F219))</f>
        <v/>
      </c>
      <c r="P219" s="48" t="str">
        <f aca="false">IF(J219="","",YEAR($A219))</f>
        <v/>
      </c>
      <c r="Q219" s="48" t="str">
        <f aca="false">IF(J219="","",MONTH($A219))</f>
        <v/>
      </c>
    </row>
    <row r="220" customFormat="false" ht="15" hidden="false" customHeight="false" outlineLevel="0" collapsed="false">
      <c r="A220" s="45"/>
      <c r="B220" s="42"/>
      <c r="C220" s="46"/>
      <c r="D220" s="46"/>
      <c r="E220" s="43"/>
      <c r="F220" s="43"/>
      <c r="G220" s="43"/>
      <c r="H220" s="47" t="str">
        <f aca="false">IF(AND($A220="",$B220="",$C220="",$D220=""),"",IF(OR($A220="",$B220="",$C220=""),"Add month, product and units",IF(I220="","Product not found",IF(AND($D220&lt;&gt;"",N($D220)&gt;N($C220)),"Orders are more than units sold",""))))</f>
        <v/>
      </c>
      <c r="I220" s="22" t="str">
        <f aca="false">IF($B220="","",IF($E220&lt;&gt;"",$E220,IFERROR(INDEX(Products!$C$6:$C$55,MATCH($B220,Products!$A$6:$A$55,0)),"")))</f>
        <v/>
      </c>
      <c r="J220" s="22" t="str">
        <f aca="false">IF(OR($A220="",$B220="",$C220="",I220="",AND($D220&lt;&gt;"",N($D220)&gt;N($C220))),"",$C220*I220)</f>
        <v/>
      </c>
      <c r="K220" s="21" t="str">
        <f aca="false">IF(J220="","",IF($D220&lt;&gt;"",$D220,$C220))</f>
        <v/>
      </c>
      <c r="L220" s="22" t="str">
        <f aca="false">IF(J220="","",J220*(INDEX(Products!$D$6:$D$55,MATCH($B220,Products!$A$6:$A$55,0))+INDEX(Products!$E$6:$E$55,MATCH($B220,Products!$A$6:$A$55,0))))</f>
        <v/>
      </c>
      <c r="M220" s="22" t="str">
        <f aca="false">IF(J220="","",K220*INDEX(Products!$F$6:$F$55,MATCH($B220,Products!$A$6:$A$55,0)))</f>
        <v/>
      </c>
      <c r="N220" s="22" t="str">
        <f aca="false">IF(J220="","",$C220*N(INDEX(Products!$G$6:$G$55,MATCH($B220,Products!$A$6:$A$55,0))))</f>
        <v/>
      </c>
      <c r="O220" s="22" t="str">
        <f aca="false">IF(J220="","",J220-N($G220)-L220-M220-N220-N($F220))</f>
        <v/>
      </c>
      <c r="P220" s="48" t="str">
        <f aca="false">IF(J220="","",YEAR($A220))</f>
        <v/>
      </c>
      <c r="Q220" s="48" t="str">
        <f aca="false">IF(J220="","",MONTH($A220))</f>
        <v/>
      </c>
    </row>
    <row r="221" customFormat="false" ht="15" hidden="false" customHeight="false" outlineLevel="0" collapsed="false">
      <c r="A221" s="45"/>
      <c r="B221" s="42"/>
      <c r="C221" s="46"/>
      <c r="D221" s="46"/>
      <c r="E221" s="43"/>
      <c r="F221" s="43"/>
      <c r="G221" s="43"/>
      <c r="H221" s="47" t="str">
        <f aca="false">IF(AND($A221="",$B221="",$C221="",$D221=""),"",IF(OR($A221="",$B221="",$C221=""),"Add month, product and units",IF(I221="","Product not found",IF(AND($D221&lt;&gt;"",N($D221)&gt;N($C221)),"Orders are more than units sold",""))))</f>
        <v/>
      </c>
      <c r="I221" s="22" t="str">
        <f aca="false">IF($B221="","",IF($E221&lt;&gt;"",$E221,IFERROR(INDEX(Products!$C$6:$C$55,MATCH($B221,Products!$A$6:$A$55,0)),"")))</f>
        <v/>
      </c>
      <c r="J221" s="22" t="str">
        <f aca="false">IF(OR($A221="",$B221="",$C221="",I221="",AND($D221&lt;&gt;"",N($D221)&gt;N($C221))),"",$C221*I221)</f>
        <v/>
      </c>
      <c r="K221" s="21" t="str">
        <f aca="false">IF(J221="","",IF($D221&lt;&gt;"",$D221,$C221))</f>
        <v/>
      </c>
      <c r="L221" s="22" t="str">
        <f aca="false">IF(J221="","",J221*(INDEX(Products!$D$6:$D$55,MATCH($B221,Products!$A$6:$A$55,0))+INDEX(Products!$E$6:$E$55,MATCH($B221,Products!$A$6:$A$55,0))))</f>
        <v/>
      </c>
      <c r="M221" s="22" t="str">
        <f aca="false">IF(J221="","",K221*INDEX(Products!$F$6:$F$55,MATCH($B221,Products!$A$6:$A$55,0)))</f>
        <v/>
      </c>
      <c r="N221" s="22" t="str">
        <f aca="false">IF(J221="","",$C221*N(INDEX(Products!$G$6:$G$55,MATCH($B221,Products!$A$6:$A$55,0))))</f>
        <v/>
      </c>
      <c r="O221" s="22" t="str">
        <f aca="false">IF(J221="","",J221-N($G221)-L221-M221-N221-N($F221))</f>
        <v/>
      </c>
      <c r="P221" s="48" t="str">
        <f aca="false">IF(J221="","",YEAR($A221))</f>
        <v/>
      </c>
      <c r="Q221" s="48" t="str">
        <f aca="false">IF(J221="","",MONTH($A221))</f>
        <v/>
      </c>
    </row>
    <row r="222" customFormat="false" ht="15" hidden="false" customHeight="false" outlineLevel="0" collapsed="false">
      <c r="A222" s="45"/>
      <c r="B222" s="42"/>
      <c r="C222" s="46"/>
      <c r="D222" s="46"/>
      <c r="E222" s="43"/>
      <c r="F222" s="43"/>
      <c r="G222" s="43"/>
      <c r="H222" s="47" t="str">
        <f aca="false">IF(AND($A222="",$B222="",$C222="",$D222=""),"",IF(OR($A222="",$B222="",$C222=""),"Add month, product and units",IF(I222="","Product not found",IF(AND($D222&lt;&gt;"",N($D222)&gt;N($C222)),"Orders are more than units sold",""))))</f>
        <v/>
      </c>
      <c r="I222" s="22" t="str">
        <f aca="false">IF($B222="","",IF($E222&lt;&gt;"",$E222,IFERROR(INDEX(Products!$C$6:$C$55,MATCH($B222,Products!$A$6:$A$55,0)),"")))</f>
        <v/>
      </c>
      <c r="J222" s="22" t="str">
        <f aca="false">IF(OR($A222="",$B222="",$C222="",I222="",AND($D222&lt;&gt;"",N($D222)&gt;N($C222))),"",$C222*I222)</f>
        <v/>
      </c>
      <c r="K222" s="21" t="str">
        <f aca="false">IF(J222="","",IF($D222&lt;&gt;"",$D222,$C222))</f>
        <v/>
      </c>
      <c r="L222" s="22" t="str">
        <f aca="false">IF(J222="","",J222*(INDEX(Products!$D$6:$D$55,MATCH($B222,Products!$A$6:$A$55,0))+INDEX(Products!$E$6:$E$55,MATCH($B222,Products!$A$6:$A$55,0))))</f>
        <v/>
      </c>
      <c r="M222" s="22" t="str">
        <f aca="false">IF(J222="","",K222*INDEX(Products!$F$6:$F$55,MATCH($B222,Products!$A$6:$A$55,0)))</f>
        <v/>
      </c>
      <c r="N222" s="22" t="str">
        <f aca="false">IF(J222="","",$C222*N(INDEX(Products!$G$6:$G$55,MATCH($B222,Products!$A$6:$A$55,0))))</f>
        <v/>
      </c>
      <c r="O222" s="22" t="str">
        <f aca="false">IF(J222="","",J222-N($G222)-L222-M222-N222-N($F222))</f>
        <v/>
      </c>
      <c r="P222" s="48" t="str">
        <f aca="false">IF(J222="","",YEAR($A222))</f>
        <v/>
      </c>
      <c r="Q222" s="48" t="str">
        <f aca="false">IF(J222="","",MONTH($A222))</f>
        <v/>
      </c>
    </row>
    <row r="223" customFormat="false" ht="15" hidden="false" customHeight="false" outlineLevel="0" collapsed="false">
      <c r="A223" s="45"/>
      <c r="B223" s="42"/>
      <c r="C223" s="46"/>
      <c r="D223" s="46"/>
      <c r="E223" s="43"/>
      <c r="F223" s="43"/>
      <c r="G223" s="43"/>
      <c r="H223" s="47" t="str">
        <f aca="false">IF(AND($A223="",$B223="",$C223="",$D223=""),"",IF(OR($A223="",$B223="",$C223=""),"Add month, product and units",IF(I223="","Product not found",IF(AND($D223&lt;&gt;"",N($D223)&gt;N($C223)),"Orders are more than units sold",""))))</f>
        <v/>
      </c>
      <c r="I223" s="22" t="str">
        <f aca="false">IF($B223="","",IF($E223&lt;&gt;"",$E223,IFERROR(INDEX(Products!$C$6:$C$55,MATCH($B223,Products!$A$6:$A$55,0)),"")))</f>
        <v/>
      </c>
      <c r="J223" s="22" t="str">
        <f aca="false">IF(OR($A223="",$B223="",$C223="",I223="",AND($D223&lt;&gt;"",N($D223)&gt;N($C223))),"",$C223*I223)</f>
        <v/>
      </c>
      <c r="K223" s="21" t="str">
        <f aca="false">IF(J223="","",IF($D223&lt;&gt;"",$D223,$C223))</f>
        <v/>
      </c>
      <c r="L223" s="22" t="str">
        <f aca="false">IF(J223="","",J223*(INDEX(Products!$D$6:$D$55,MATCH($B223,Products!$A$6:$A$55,0))+INDEX(Products!$E$6:$E$55,MATCH($B223,Products!$A$6:$A$55,0))))</f>
        <v/>
      </c>
      <c r="M223" s="22" t="str">
        <f aca="false">IF(J223="","",K223*INDEX(Products!$F$6:$F$55,MATCH($B223,Products!$A$6:$A$55,0)))</f>
        <v/>
      </c>
      <c r="N223" s="22" t="str">
        <f aca="false">IF(J223="","",$C223*N(INDEX(Products!$G$6:$G$55,MATCH($B223,Products!$A$6:$A$55,0))))</f>
        <v/>
      </c>
      <c r="O223" s="22" t="str">
        <f aca="false">IF(J223="","",J223-N($G223)-L223-M223-N223-N($F223))</f>
        <v/>
      </c>
      <c r="P223" s="48" t="str">
        <f aca="false">IF(J223="","",YEAR($A223))</f>
        <v/>
      </c>
      <c r="Q223" s="48" t="str">
        <f aca="false">IF(J223="","",MONTH($A223))</f>
        <v/>
      </c>
    </row>
    <row r="224" customFormat="false" ht="15" hidden="false" customHeight="false" outlineLevel="0" collapsed="false">
      <c r="A224" s="45"/>
      <c r="B224" s="42"/>
      <c r="C224" s="46"/>
      <c r="D224" s="46"/>
      <c r="E224" s="43"/>
      <c r="F224" s="43"/>
      <c r="G224" s="43"/>
      <c r="H224" s="47" t="str">
        <f aca="false">IF(AND($A224="",$B224="",$C224="",$D224=""),"",IF(OR($A224="",$B224="",$C224=""),"Add month, product and units",IF(I224="","Product not found",IF(AND($D224&lt;&gt;"",N($D224)&gt;N($C224)),"Orders are more than units sold",""))))</f>
        <v/>
      </c>
      <c r="I224" s="22" t="str">
        <f aca="false">IF($B224="","",IF($E224&lt;&gt;"",$E224,IFERROR(INDEX(Products!$C$6:$C$55,MATCH($B224,Products!$A$6:$A$55,0)),"")))</f>
        <v/>
      </c>
      <c r="J224" s="22" t="str">
        <f aca="false">IF(OR($A224="",$B224="",$C224="",I224="",AND($D224&lt;&gt;"",N($D224)&gt;N($C224))),"",$C224*I224)</f>
        <v/>
      </c>
      <c r="K224" s="21" t="str">
        <f aca="false">IF(J224="","",IF($D224&lt;&gt;"",$D224,$C224))</f>
        <v/>
      </c>
      <c r="L224" s="22" t="str">
        <f aca="false">IF(J224="","",J224*(INDEX(Products!$D$6:$D$55,MATCH($B224,Products!$A$6:$A$55,0))+INDEX(Products!$E$6:$E$55,MATCH($B224,Products!$A$6:$A$55,0))))</f>
        <v/>
      </c>
      <c r="M224" s="22" t="str">
        <f aca="false">IF(J224="","",K224*INDEX(Products!$F$6:$F$55,MATCH($B224,Products!$A$6:$A$55,0)))</f>
        <v/>
      </c>
      <c r="N224" s="22" t="str">
        <f aca="false">IF(J224="","",$C224*N(INDEX(Products!$G$6:$G$55,MATCH($B224,Products!$A$6:$A$55,0))))</f>
        <v/>
      </c>
      <c r="O224" s="22" t="str">
        <f aca="false">IF(J224="","",J224-N($G224)-L224-M224-N224-N($F224))</f>
        <v/>
      </c>
      <c r="P224" s="48" t="str">
        <f aca="false">IF(J224="","",YEAR($A224))</f>
        <v/>
      </c>
      <c r="Q224" s="48" t="str">
        <f aca="false">IF(J224="","",MONTH($A224))</f>
        <v/>
      </c>
    </row>
    <row r="225" customFormat="false" ht="15" hidden="false" customHeight="false" outlineLevel="0" collapsed="false">
      <c r="A225" s="45"/>
      <c r="B225" s="42"/>
      <c r="C225" s="46"/>
      <c r="D225" s="46"/>
      <c r="E225" s="43"/>
      <c r="F225" s="43"/>
      <c r="G225" s="43"/>
      <c r="H225" s="47" t="str">
        <f aca="false">IF(AND($A225="",$B225="",$C225="",$D225=""),"",IF(OR($A225="",$B225="",$C225=""),"Add month, product and units",IF(I225="","Product not found",IF(AND($D225&lt;&gt;"",N($D225)&gt;N($C225)),"Orders are more than units sold",""))))</f>
        <v/>
      </c>
      <c r="I225" s="22" t="str">
        <f aca="false">IF($B225="","",IF($E225&lt;&gt;"",$E225,IFERROR(INDEX(Products!$C$6:$C$55,MATCH($B225,Products!$A$6:$A$55,0)),"")))</f>
        <v/>
      </c>
      <c r="J225" s="22" t="str">
        <f aca="false">IF(OR($A225="",$B225="",$C225="",I225="",AND($D225&lt;&gt;"",N($D225)&gt;N($C225))),"",$C225*I225)</f>
        <v/>
      </c>
      <c r="K225" s="21" t="str">
        <f aca="false">IF(J225="","",IF($D225&lt;&gt;"",$D225,$C225))</f>
        <v/>
      </c>
      <c r="L225" s="22" t="str">
        <f aca="false">IF(J225="","",J225*(INDEX(Products!$D$6:$D$55,MATCH($B225,Products!$A$6:$A$55,0))+INDEX(Products!$E$6:$E$55,MATCH($B225,Products!$A$6:$A$55,0))))</f>
        <v/>
      </c>
      <c r="M225" s="22" t="str">
        <f aca="false">IF(J225="","",K225*INDEX(Products!$F$6:$F$55,MATCH($B225,Products!$A$6:$A$55,0)))</f>
        <v/>
      </c>
      <c r="N225" s="22" t="str">
        <f aca="false">IF(J225="","",$C225*N(INDEX(Products!$G$6:$G$55,MATCH($B225,Products!$A$6:$A$55,0))))</f>
        <v/>
      </c>
      <c r="O225" s="22" t="str">
        <f aca="false">IF(J225="","",J225-N($G225)-L225-M225-N225-N($F225))</f>
        <v/>
      </c>
      <c r="P225" s="48" t="str">
        <f aca="false">IF(J225="","",YEAR($A225))</f>
        <v/>
      </c>
      <c r="Q225" s="48" t="str">
        <f aca="false">IF(J225="","",MONTH($A225))</f>
        <v/>
      </c>
    </row>
    <row r="226" customFormat="false" ht="15" hidden="false" customHeight="false" outlineLevel="0" collapsed="false">
      <c r="A226" s="45"/>
      <c r="B226" s="42"/>
      <c r="C226" s="46"/>
      <c r="D226" s="46"/>
      <c r="E226" s="43"/>
      <c r="F226" s="43"/>
      <c r="G226" s="43"/>
      <c r="H226" s="47" t="str">
        <f aca="false">IF(AND($A226="",$B226="",$C226="",$D226=""),"",IF(OR($A226="",$B226="",$C226=""),"Add month, product and units",IF(I226="","Product not found",IF(AND($D226&lt;&gt;"",N($D226)&gt;N($C226)),"Orders are more than units sold",""))))</f>
        <v/>
      </c>
      <c r="I226" s="22" t="str">
        <f aca="false">IF($B226="","",IF($E226&lt;&gt;"",$E226,IFERROR(INDEX(Products!$C$6:$C$55,MATCH($B226,Products!$A$6:$A$55,0)),"")))</f>
        <v/>
      </c>
      <c r="J226" s="22" t="str">
        <f aca="false">IF(OR($A226="",$B226="",$C226="",I226="",AND($D226&lt;&gt;"",N($D226)&gt;N($C226))),"",$C226*I226)</f>
        <v/>
      </c>
      <c r="K226" s="21" t="str">
        <f aca="false">IF(J226="","",IF($D226&lt;&gt;"",$D226,$C226))</f>
        <v/>
      </c>
      <c r="L226" s="22" t="str">
        <f aca="false">IF(J226="","",J226*(INDEX(Products!$D$6:$D$55,MATCH($B226,Products!$A$6:$A$55,0))+INDEX(Products!$E$6:$E$55,MATCH($B226,Products!$A$6:$A$55,0))))</f>
        <v/>
      </c>
      <c r="M226" s="22" t="str">
        <f aca="false">IF(J226="","",K226*INDEX(Products!$F$6:$F$55,MATCH($B226,Products!$A$6:$A$55,0)))</f>
        <v/>
      </c>
      <c r="N226" s="22" t="str">
        <f aca="false">IF(J226="","",$C226*N(INDEX(Products!$G$6:$G$55,MATCH($B226,Products!$A$6:$A$55,0))))</f>
        <v/>
      </c>
      <c r="O226" s="22" t="str">
        <f aca="false">IF(J226="","",J226-N($G226)-L226-M226-N226-N($F226))</f>
        <v/>
      </c>
      <c r="P226" s="48" t="str">
        <f aca="false">IF(J226="","",YEAR($A226))</f>
        <v/>
      </c>
      <c r="Q226" s="48" t="str">
        <f aca="false">IF(J226="","",MONTH($A226))</f>
        <v/>
      </c>
    </row>
    <row r="227" customFormat="false" ht="15" hidden="false" customHeight="false" outlineLevel="0" collapsed="false">
      <c r="A227" s="45"/>
      <c r="B227" s="42"/>
      <c r="C227" s="46"/>
      <c r="D227" s="46"/>
      <c r="E227" s="43"/>
      <c r="F227" s="43"/>
      <c r="G227" s="43"/>
      <c r="H227" s="47" t="str">
        <f aca="false">IF(AND($A227="",$B227="",$C227="",$D227=""),"",IF(OR($A227="",$B227="",$C227=""),"Add month, product and units",IF(I227="","Product not found",IF(AND($D227&lt;&gt;"",N($D227)&gt;N($C227)),"Orders are more than units sold",""))))</f>
        <v/>
      </c>
      <c r="I227" s="22" t="str">
        <f aca="false">IF($B227="","",IF($E227&lt;&gt;"",$E227,IFERROR(INDEX(Products!$C$6:$C$55,MATCH($B227,Products!$A$6:$A$55,0)),"")))</f>
        <v/>
      </c>
      <c r="J227" s="22" t="str">
        <f aca="false">IF(OR($A227="",$B227="",$C227="",I227="",AND($D227&lt;&gt;"",N($D227)&gt;N($C227))),"",$C227*I227)</f>
        <v/>
      </c>
      <c r="K227" s="21" t="str">
        <f aca="false">IF(J227="","",IF($D227&lt;&gt;"",$D227,$C227))</f>
        <v/>
      </c>
      <c r="L227" s="22" t="str">
        <f aca="false">IF(J227="","",J227*(INDEX(Products!$D$6:$D$55,MATCH($B227,Products!$A$6:$A$55,0))+INDEX(Products!$E$6:$E$55,MATCH($B227,Products!$A$6:$A$55,0))))</f>
        <v/>
      </c>
      <c r="M227" s="22" t="str">
        <f aca="false">IF(J227="","",K227*INDEX(Products!$F$6:$F$55,MATCH($B227,Products!$A$6:$A$55,0)))</f>
        <v/>
      </c>
      <c r="N227" s="22" t="str">
        <f aca="false">IF(J227="","",$C227*N(INDEX(Products!$G$6:$G$55,MATCH($B227,Products!$A$6:$A$55,0))))</f>
        <v/>
      </c>
      <c r="O227" s="22" t="str">
        <f aca="false">IF(J227="","",J227-N($G227)-L227-M227-N227-N($F227))</f>
        <v/>
      </c>
      <c r="P227" s="48" t="str">
        <f aca="false">IF(J227="","",YEAR($A227))</f>
        <v/>
      </c>
      <c r="Q227" s="48" t="str">
        <f aca="false">IF(J227="","",MONTH($A227))</f>
        <v/>
      </c>
    </row>
    <row r="228" customFormat="false" ht="15" hidden="false" customHeight="false" outlineLevel="0" collapsed="false">
      <c r="A228" s="45"/>
      <c r="B228" s="42"/>
      <c r="C228" s="46"/>
      <c r="D228" s="46"/>
      <c r="E228" s="43"/>
      <c r="F228" s="43"/>
      <c r="G228" s="43"/>
      <c r="H228" s="47" t="str">
        <f aca="false">IF(AND($A228="",$B228="",$C228="",$D228=""),"",IF(OR($A228="",$B228="",$C228=""),"Add month, product and units",IF(I228="","Product not found",IF(AND($D228&lt;&gt;"",N($D228)&gt;N($C228)),"Orders are more than units sold",""))))</f>
        <v/>
      </c>
      <c r="I228" s="22" t="str">
        <f aca="false">IF($B228="","",IF($E228&lt;&gt;"",$E228,IFERROR(INDEX(Products!$C$6:$C$55,MATCH($B228,Products!$A$6:$A$55,0)),"")))</f>
        <v/>
      </c>
      <c r="J228" s="22" t="str">
        <f aca="false">IF(OR($A228="",$B228="",$C228="",I228="",AND($D228&lt;&gt;"",N($D228)&gt;N($C228))),"",$C228*I228)</f>
        <v/>
      </c>
      <c r="K228" s="21" t="str">
        <f aca="false">IF(J228="","",IF($D228&lt;&gt;"",$D228,$C228))</f>
        <v/>
      </c>
      <c r="L228" s="22" t="str">
        <f aca="false">IF(J228="","",J228*(INDEX(Products!$D$6:$D$55,MATCH($B228,Products!$A$6:$A$55,0))+INDEX(Products!$E$6:$E$55,MATCH($B228,Products!$A$6:$A$55,0))))</f>
        <v/>
      </c>
      <c r="M228" s="22" t="str">
        <f aca="false">IF(J228="","",K228*INDEX(Products!$F$6:$F$55,MATCH($B228,Products!$A$6:$A$55,0)))</f>
        <v/>
      </c>
      <c r="N228" s="22" t="str">
        <f aca="false">IF(J228="","",$C228*N(INDEX(Products!$G$6:$G$55,MATCH($B228,Products!$A$6:$A$55,0))))</f>
        <v/>
      </c>
      <c r="O228" s="22" t="str">
        <f aca="false">IF(J228="","",J228-N($G228)-L228-M228-N228-N($F228))</f>
        <v/>
      </c>
      <c r="P228" s="48" t="str">
        <f aca="false">IF(J228="","",YEAR($A228))</f>
        <v/>
      </c>
      <c r="Q228" s="48" t="str">
        <f aca="false">IF(J228="","",MONTH($A228))</f>
        <v/>
      </c>
    </row>
    <row r="229" customFormat="false" ht="15" hidden="false" customHeight="false" outlineLevel="0" collapsed="false">
      <c r="A229" s="45"/>
      <c r="B229" s="42"/>
      <c r="C229" s="46"/>
      <c r="D229" s="46"/>
      <c r="E229" s="43"/>
      <c r="F229" s="43"/>
      <c r="G229" s="43"/>
      <c r="H229" s="47" t="str">
        <f aca="false">IF(AND($A229="",$B229="",$C229="",$D229=""),"",IF(OR($A229="",$B229="",$C229=""),"Add month, product and units",IF(I229="","Product not found",IF(AND($D229&lt;&gt;"",N($D229)&gt;N($C229)),"Orders are more than units sold",""))))</f>
        <v/>
      </c>
      <c r="I229" s="22" t="str">
        <f aca="false">IF($B229="","",IF($E229&lt;&gt;"",$E229,IFERROR(INDEX(Products!$C$6:$C$55,MATCH($B229,Products!$A$6:$A$55,0)),"")))</f>
        <v/>
      </c>
      <c r="J229" s="22" t="str">
        <f aca="false">IF(OR($A229="",$B229="",$C229="",I229="",AND($D229&lt;&gt;"",N($D229)&gt;N($C229))),"",$C229*I229)</f>
        <v/>
      </c>
      <c r="K229" s="21" t="str">
        <f aca="false">IF(J229="","",IF($D229&lt;&gt;"",$D229,$C229))</f>
        <v/>
      </c>
      <c r="L229" s="22" t="str">
        <f aca="false">IF(J229="","",J229*(INDEX(Products!$D$6:$D$55,MATCH($B229,Products!$A$6:$A$55,0))+INDEX(Products!$E$6:$E$55,MATCH($B229,Products!$A$6:$A$55,0))))</f>
        <v/>
      </c>
      <c r="M229" s="22" t="str">
        <f aca="false">IF(J229="","",K229*INDEX(Products!$F$6:$F$55,MATCH($B229,Products!$A$6:$A$55,0)))</f>
        <v/>
      </c>
      <c r="N229" s="22" t="str">
        <f aca="false">IF(J229="","",$C229*N(INDEX(Products!$G$6:$G$55,MATCH($B229,Products!$A$6:$A$55,0))))</f>
        <v/>
      </c>
      <c r="O229" s="22" t="str">
        <f aca="false">IF(J229="","",J229-N($G229)-L229-M229-N229-N($F229))</f>
        <v/>
      </c>
      <c r="P229" s="48" t="str">
        <f aca="false">IF(J229="","",YEAR($A229))</f>
        <v/>
      </c>
      <c r="Q229" s="48" t="str">
        <f aca="false">IF(J229="","",MONTH($A229))</f>
        <v/>
      </c>
    </row>
    <row r="230" customFormat="false" ht="15" hidden="false" customHeight="false" outlineLevel="0" collapsed="false">
      <c r="A230" s="45"/>
      <c r="B230" s="42"/>
      <c r="C230" s="46"/>
      <c r="D230" s="46"/>
      <c r="E230" s="43"/>
      <c r="F230" s="43"/>
      <c r="G230" s="43"/>
      <c r="H230" s="47" t="str">
        <f aca="false">IF(AND($A230="",$B230="",$C230="",$D230=""),"",IF(OR($A230="",$B230="",$C230=""),"Add month, product and units",IF(I230="","Product not found",IF(AND($D230&lt;&gt;"",N($D230)&gt;N($C230)),"Orders are more than units sold",""))))</f>
        <v/>
      </c>
      <c r="I230" s="22" t="str">
        <f aca="false">IF($B230="","",IF($E230&lt;&gt;"",$E230,IFERROR(INDEX(Products!$C$6:$C$55,MATCH($B230,Products!$A$6:$A$55,0)),"")))</f>
        <v/>
      </c>
      <c r="J230" s="22" t="str">
        <f aca="false">IF(OR($A230="",$B230="",$C230="",I230="",AND($D230&lt;&gt;"",N($D230)&gt;N($C230))),"",$C230*I230)</f>
        <v/>
      </c>
      <c r="K230" s="21" t="str">
        <f aca="false">IF(J230="","",IF($D230&lt;&gt;"",$D230,$C230))</f>
        <v/>
      </c>
      <c r="L230" s="22" t="str">
        <f aca="false">IF(J230="","",J230*(INDEX(Products!$D$6:$D$55,MATCH($B230,Products!$A$6:$A$55,0))+INDEX(Products!$E$6:$E$55,MATCH($B230,Products!$A$6:$A$55,0))))</f>
        <v/>
      </c>
      <c r="M230" s="22" t="str">
        <f aca="false">IF(J230="","",K230*INDEX(Products!$F$6:$F$55,MATCH($B230,Products!$A$6:$A$55,0)))</f>
        <v/>
      </c>
      <c r="N230" s="22" t="str">
        <f aca="false">IF(J230="","",$C230*N(INDEX(Products!$G$6:$G$55,MATCH($B230,Products!$A$6:$A$55,0))))</f>
        <v/>
      </c>
      <c r="O230" s="22" t="str">
        <f aca="false">IF(J230="","",J230-N($G230)-L230-M230-N230-N($F230))</f>
        <v/>
      </c>
      <c r="P230" s="48" t="str">
        <f aca="false">IF(J230="","",YEAR($A230))</f>
        <v/>
      </c>
      <c r="Q230" s="48" t="str">
        <f aca="false">IF(J230="","",MONTH($A230))</f>
        <v/>
      </c>
    </row>
    <row r="231" customFormat="false" ht="15" hidden="false" customHeight="false" outlineLevel="0" collapsed="false">
      <c r="A231" s="45"/>
      <c r="B231" s="42"/>
      <c r="C231" s="46"/>
      <c r="D231" s="46"/>
      <c r="E231" s="43"/>
      <c r="F231" s="43"/>
      <c r="G231" s="43"/>
      <c r="H231" s="47" t="str">
        <f aca="false">IF(AND($A231="",$B231="",$C231="",$D231=""),"",IF(OR($A231="",$B231="",$C231=""),"Add month, product and units",IF(I231="","Product not found",IF(AND($D231&lt;&gt;"",N($D231)&gt;N($C231)),"Orders are more than units sold",""))))</f>
        <v/>
      </c>
      <c r="I231" s="22" t="str">
        <f aca="false">IF($B231="","",IF($E231&lt;&gt;"",$E231,IFERROR(INDEX(Products!$C$6:$C$55,MATCH($B231,Products!$A$6:$A$55,0)),"")))</f>
        <v/>
      </c>
      <c r="J231" s="22" t="str">
        <f aca="false">IF(OR($A231="",$B231="",$C231="",I231="",AND($D231&lt;&gt;"",N($D231)&gt;N($C231))),"",$C231*I231)</f>
        <v/>
      </c>
      <c r="K231" s="21" t="str">
        <f aca="false">IF(J231="","",IF($D231&lt;&gt;"",$D231,$C231))</f>
        <v/>
      </c>
      <c r="L231" s="22" t="str">
        <f aca="false">IF(J231="","",J231*(INDEX(Products!$D$6:$D$55,MATCH($B231,Products!$A$6:$A$55,0))+INDEX(Products!$E$6:$E$55,MATCH($B231,Products!$A$6:$A$55,0))))</f>
        <v/>
      </c>
      <c r="M231" s="22" t="str">
        <f aca="false">IF(J231="","",K231*INDEX(Products!$F$6:$F$55,MATCH($B231,Products!$A$6:$A$55,0)))</f>
        <v/>
      </c>
      <c r="N231" s="22" t="str">
        <f aca="false">IF(J231="","",$C231*N(INDEX(Products!$G$6:$G$55,MATCH($B231,Products!$A$6:$A$55,0))))</f>
        <v/>
      </c>
      <c r="O231" s="22" t="str">
        <f aca="false">IF(J231="","",J231-N($G231)-L231-M231-N231-N($F231))</f>
        <v/>
      </c>
      <c r="P231" s="48" t="str">
        <f aca="false">IF(J231="","",YEAR($A231))</f>
        <v/>
      </c>
      <c r="Q231" s="48" t="str">
        <f aca="false">IF(J231="","",MONTH($A231))</f>
        <v/>
      </c>
    </row>
    <row r="232" customFormat="false" ht="15" hidden="false" customHeight="false" outlineLevel="0" collapsed="false">
      <c r="A232" s="45"/>
      <c r="B232" s="42"/>
      <c r="C232" s="46"/>
      <c r="D232" s="46"/>
      <c r="E232" s="43"/>
      <c r="F232" s="43"/>
      <c r="G232" s="43"/>
      <c r="H232" s="47" t="str">
        <f aca="false">IF(AND($A232="",$B232="",$C232="",$D232=""),"",IF(OR($A232="",$B232="",$C232=""),"Add month, product and units",IF(I232="","Product not found",IF(AND($D232&lt;&gt;"",N($D232)&gt;N($C232)),"Orders are more than units sold",""))))</f>
        <v/>
      </c>
      <c r="I232" s="22" t="str">
        <f aca="false">IF($B232="","",IF($E232&lt;&gt;"",$E232,IFERROR(INDEX(Products!$C$6:$C$55,MATCH($B232,Products!$A$6:$A$55,0)),"")))</f>
        <v/>
      </c>
      <c r="J232" s="22" t="str">
        <f aca="false">IF(OR($A232="",$B232="",$C232="",I232="",AND($D232&lt;&gt;"",N($D232)&gt;N($C232))),"",$C232*I232)</f>
        <v/>
      </c>
      <c r="K232" s="21" t="str">
        <f aca="false">IF(J232="","",IF($D232&lt;&gt;"",$D232,$C232))</f>
        <v/>
      </c>
      <c r="L232" s="22" t="str">
        <f aca="false">IF(J232="","",J232*(INDEX(Products!$D$6:$D$55,MATCH($B232,Products!$A$6:$A$55,0))+INDEX(Products!$E$6:$E$55,MATCH($B232,Products!$A$6:$A$55,0))))</f>
        <v/>
      </c>
      <c r="M232" s="22" t="str">
        <f aca="false">IF(J232="","",K232*INDEX(Products!$F$6:$F$55,MATCH($B232,Products!$A$6:$A$55,0)))</f>
        <v/>
      </c>
      <c r="N232" s="22" t="str">
        <f aca="false">IF(J232="","",$C232*N(INDEX(Products!$G$6:$G$55,MATCH($B232,Products!$A$6:$A$55,0))))</f>
        <v/>
      </c>
      <c r="O232" s="22" t="str">
        <f aca="false">IF(J232="","",J232-N($G232)-L232-M232-N232-N($F232))</f>
        <v/>
      </c>
      <c r="P232" s="48" t="str">
        <f aca="false">IF(J232="","",YEAR($A232))</f>
        <v/>
      </c>
      <c r="Q232" s="48" t="str">
        <f aca="false">IF(J232="","",MONTH($A232))</f>
        <v/>
      </c>
    </row>
    <row r="233" customFormat="false" ht="15" hidden="false" customHeight="false" outlineLevel="0" collapsed="false">
      <c r="A233" s="45"/>
      <c r="B233" s="42"/>
      <c r="C233" s="46"/>
      <c r="D233" s="46"/>
      <c r="E233" s="43"/>
      <c r="F233" s="43"/>
      <c r="G233" s="43"/>
      <c r="H233" s="47" t="str">
        <f aca="false">IF(AND($A233="",$B233="",$C233="",$D233=""),"",IF(OR($A233="",$B233="",$C233=""),"Add month, product and units",IF(I233="","Product not found",IF(AND($D233&lt;&gt;"",N($D233)&gt;N($C233)),"Orders are more than units sold",""))))</f>
        <v/>
      </c>
      <c r="I233" s="22" t="str">
        <f aca="false">IF($B233="","",IF($E233&lt;&gt;"",$E233,IFERROR(INDEX(Products!$C$6:$C$55,MATCH($B233,Products!$A$6:$A$55,0)),"")))</f>
        <v/>
      </c>
      <c r="J233" s="22" t="str">
        <f aca="false">IF(OR($A233="",$B233="",$C233="",I233="",AND($D233&lt;&gt;"",N($D233)&gt;N($C233))),"",$C233*I233)</f>
        <v/>
      </c>
      <c r="K233" s="21" t="str">
        <f aca="false">IF(J233="","",IF($D233&lt;&gt;"",$D233,$C233))</f>
        <v/>
      </c>
      <c r="L233" s="22" t="str">
        <f aca="false">IF(J233="","",J233*(INDEX(Products!$D$6:$D$55,MATCH($B233,Products!$A$6:$A$55,0))+INDEX(Products!$E$6:$E$55,MATCH($B233,Products!$A$6:$A$55,0))))</f>
        <v/>
      </c>
      <c r="M233" s="22" t="str">
        <f aca="false">IF(J233="","",K233*INDEX(Products!$F$6:$F$55,MATCH($B233,Products!$A$6:$A$55,0)))</f>
        <v/>
      </c>
      <c r="N233" s="22" t="str">
        <f aca="false">IF(J233="","",$C233*N(INDEX(Products!$G$6:$G$55,MATCH($B233,Products!$A$6:$A$55,0))))</f>
        <v/>
      </c>
      <c r="O233" s="22" t="str">
        <f aca="false">IF(J233="","",J233-N($G233)-L233-M233-N233-N($F233))</f>
        <v/>
      </c>
      <c r="P233" s="48" t="str">
        <f aca="false">IF(J233="","",YEAR($A233))</f>
        <v/>
      </c>
      <c r="Q233" s="48" t="str">
        <f aca="false">IF(J233="","",MONTH($A233))</f>
        <v/>
      </c>
    </row>
    <row r="234" customFormat="false" ht="15" hidden="false" customHeight="false" outlineLevel="0" collapsed="false">
      <c r="A234" s="45"/>
      <c r="B234" s="42"/>
      <c r="C234" s="46"/>
      <c r="D234" s="46"/>
      <c r="E234" s="43"/>
      <c r="F234" s="43"/>
      <c r="G234" s="43"/>
      <c r="H234" s="47" t="str">
        <f aca="false">IF(AND($A234="",$B234="",$C234="",$D234=""),"",IF(OR($A234="",$B234="",$C234=""),"Add month, product and units",IF(I234="","Product not found",IF(AND($D234&lt;&gt;"",N($D234)&gt;N($C234)),"Orders are more than units sold",""))))</f>
        <v/>
      </c>
      <c r="I234" s="22" t="str">
        <f aca="false">IF($B234="","",IF($E234&lt;&gt;"",$E234,IFERROR(INDEX(Products!$C$6:$C$55,MATCH($B234,Products!$A$6:$A$55,0)),"")))</f>
        <v/>
      </c>
      <c r="J234" s="22" t="str">
        <f aca="false">IF(OR($A234="",$B234="",$C234="",I234="",AND($D234&lt;&gt;"",N($D234)&gt;N($C234))),"",$C234*I234)</f>
        <v/>
      </c>
      <c r="K234" s="21" t="str">
        <f aca="false">IF(J234="","",IF($D234&lt;&gt;"",$D234,$C234))</f>
        <v/>
      </c>
      <c r="L234" s="22" t="str">
        <f aca="false">IF(J234="","",J234*(INDEX(Products!$D$6:$D$55,MATCH($B234,Products!$A$6:$A$55,0))+INDEX(Products!$E$6:$E$55,MATCH($B234,Products!$A$6:$A$55,0))))</f>
        <v/>
      </c>
      <c r="M234" s="22" t="str">
        <f aca="false">IF(J234="","",K234*INDEX(Products!$F$6:$F$55,MATCH($B234,Products!$A$6:$A$55,0)))</f>
        <v/>
      </c>
      <c r="N234" s="22" t="str">
        <f aca="false">IF(J234="","",$C234*N(INDEX(Products!$G$6:$G$55,MATCH($B234,Products!$A$6:$A$55,0))))</f>
        <v/>
      </c>
      <c r="O234" s="22" t="str">
        <f aca="false">IF(J234="","",J234-N($G234)-L234-M234-N234-N($F234))</f>
        <v/>
      </c>
      <c r="P234" s="48" t="str">
        <f aca="false">IF(J234="","",YEAR($A234))</f>
        <v/>
      </c>
      <c r="Q234" s="48" t="str">
        <f aca="false">IF(J234="","",MONTH($A234))</f>
        <v/>
      </c>
    </row>
    <row r="235" customFormat="false" ht="15" hidden="false" customHeight="false" outlineLevel="0" collapsed="false">
      <c r="A235" s="45"/>
      <c r="B235" s="42"/>
      <c r="C235" s="46"/>
      <c r="D235" s="46"/>
      <c r="E235" s="43"/>
      <c r="F235" s="43"/>
      <c r="G235" s="43"/>
      <c r="H235" s="47" t="str">
        <f aca="false">IF(AND($A235="",$B235="",$C235="",$D235=""),"",IF(OR($A235="",$B235="",$C235=""),"Add month, product and units",IF(I235="","Product not found",IF(AND($D235&lt;&gt;"",N($D235)&gt;N($C235)),"Orders are more than units sold",""))))</f>
        <v/>
      </c>
      <c r="I235" s="22" t="str">
        <f aca="false">IF($B235="","",IF($E235&lt;&gt;"",$E235,IFERROR(INDEX(Products!$C$6:$C$55,MATCH($B235,Products!$A$6:$A$55,0)),"")))</f>
        <v/>
      </c>
      <c r="J235" s="22" t="str">
        <f aca="false">IF(OR($A235="",$B235="",$C235="",I235="",AND($D235&lt;&gt;"",N($D235)&gt;N($C235))),"",$C235*I235)</f>
        <v/>
      </c>
      <c r="K235" s="21" t="str">
        <f aca="false">IF(J235="","",IF($D235&lt;&gt;"",$D235,$C235))</f>
        <v/>
      </c>
      <c r="L235" s="22" t="str">
        <f aca="false">IF(J235="","",J235*(INDEX(Products!$D$6:$D$55,MATCH($B235,Products!$A$6:$A$55,0))+INDEX(Products!$E$6:$E$55,MATCH($B235,Products!$A$6:$A$55,0))))</f>
        <v/>
      </c>
      <c r="M235" s="22" t="str">
        <f aca="false">IF(J235="","",K235*INDEX(Products!$F$6:$F$55,MATCH($B235,Products!$A$6:$A$55,0)))</f>
        <v/>
      </c>
      <c r="N235" s="22" t="str">
        <f aca="false">IF(J235="","",$C235*N(INDEX(Products!$G$6:$G$55,MATCH($B235,Products!$A$6:$A$55,0))))</f>
        <v/>
      </c>
      <c r="O235" s="22" t="str">
        <f aca="false">IF(J235="","",J235-N($G235)-L235-M235-N235-N($F235))</f>
        <v/>
      </c>
      <c r="P235" s="48" t="str">
        <f aca="false">IF(J235="","",YEAR($A235))</f>
        <v/>
      </c>
      <c r="Q235" s="48" t="str">
        <f aca="false">IF(J235="","",MONTH($A235))</f>
        <v/>
      </c>
    </row>
    <row r="236" customFormat="false" ht="15" hidden="false" customHeight="false" outlineLevel="0" collapsed="false">
      <c r="A236" s="45"/>
      <c r="B236" s="42"/>
      <c r="C236" s="46"/>
      <c r="D236" s="46"/>
      <c r="E236" s="43"/>
      <c r="F236" s="43"/>
      <c r="G236" s="43"/>
      <c r="H236" s="47" t="str">
        <f aca="false">IF(AND($A236="",$B236="",$C236="",$D236=""),"",IF(OR($A236="",$B236="",$C236=""),"Add month, product and units",IF(I236="","Product not found",IF(AND($D236&lt;&gt;"",N($D236)&gt;N($C236)),"Orders are more than units sold",""))))</f>
        <v/>
      </c>
      <c r="I236" s="22" t="str">
        <f aca="false">IF($B236="","",IF($E236&lt;&gt;"",$E236,IFERROR(INDEX(Products!$C$6:$C$55,MATCH($B236,Products!$A$6:$A$55,0)),"")))</f>
        <v/>
      </c>
      <c r="J236" s="22" t="str">
        <f aca="false">IF(OR($A236="",$B236="",$C236="",I236="",AND($D236&lt;&gt;"",N($D236)&gt;N($C236))),"",$C236*I236)</f>
        <v/>
      </c>
      <c r="K236" s="21" t="str">
        <f aca="false">IF(J236="","",IF($D236&lt;&gt;"",$D236,$C236))</f>
        <v/>
      </c>
      <c r="L236" s="22" t="str">
        <f aca="false">IF(J236="","",J236*(INDEX(Products!$D$6:$D$55,MATCH($B236,Products!$A$6:$A$55,0))+INDEX(Products!$E$6:$E$55,MATCH($B236,Products!$A$6:$A$55,0))))</f>
        <v/>
      </c>
      <c r="M236" s="22" t="str">
        <f aca="false">IF(J236="","",K236*INDEX(Products!$F$6:$F$55,MATCH($B236,Products!$A$6:$A$55,0)))</f>
        <v/>
      </c>
      <c r="N236" s="22" t="str">
        <f aca="false">IF(J236="","",$C236*N(INDEX(Products!$G$6:$G$55,MATCH($B236,Products!$A$6:$A$55,0))))</f>
        <v/>
      </c>
      <c r="O236" s="22" t="str">
        <f aca="false">IF(J236="","",J236-N($G236)-L236-M236-N236-N($F236))</f>
        <v/>
      </c>
      <c r="P236" s="48" t="str">
        <f aca="false">IF(J236="","",YEAR($A236))</f>
        <v/>
      </c>
      <c r="Q236" s="48" t="str">
        <f aca="false">IF(J236="","",MONTH($A236))</f>
        <v/>
      </c>
    </row>
    <row r="237" customFormat="false" ht="15" hidden="false" customHeight="false" outlineLevel="0" collapsed="false">
      <c r="A237" s="45"/>
      <c r="B237" s="42"/>
      <c r="C237" s="46"/>
      <c r="D237" s="46"/>
      <c r="E237" s="43"/>
      <c r="F237" s="43"/>
      <c r="G237" s="43"/>
      <c r="H237" s="47" t="str">
        <f aca="false">IF(AND($A237="",$B237="",$C237="",$D237=""),"",IF(OR($A237="",$B237="",$C237=""),"Add month, product and units",IF(I237="","Product not found",IF(AND($D237&lt;&gt;"",N($D237)&gt;N($C237)),"Orders are more than units sold",""))))</f>
        <v/>
      </c>
      <c r="I237" s="22" t="str">
        <f aca="false">IF($B237="","",IF($E237&lt;&gt;"",$E237,IFERROR(INDEX(Products!$C$6:$C$55,MATCH($B237,Products!$A$6:$A$55,0)),"")))</f>
        <v/>
      </c>
      <c r="J237" s="22" t="str">
        <f aca="false">IF(OR($A237="",$B237="",$C237="",I237="",AND($D237&lt;&gt;"",N($D237)&gt;N($C237))),"",$C237*I237)</f>
        <v/>
      </c>
      <c r="K237" s="21" t="str">
        <f aca="false">IF(J237="","",IF($D237&lt;&gt;"",$D237,$C237))</f>
        <v/>
      </c>
      <c r="L237" s="22" t="str">
        <f aca="false">IF(J237="","",J237*(INDEX(Products!$D$6:$D$55,MATCH($B237,Products!$A$6:$A$55,0))+INDEX(Products!$E$6:$E$55,MATCH($B237,Products!$A$6:$A$55,0))))</f>
        <v/>
      </c>
      <c r="M237" s="22" t="str">
        <f aca="false">IF(J237="","",K237*INDEX(Products!$F$6:$F$55,MATCH($B237,Products!$A$6:$A$55,0)))</f>
        <v/>
      </c>
      <c r="N237" s="22" t="str">
        <f aca="false">IF(J237="","",$C237*N(INDEX(Products!$G$6:$G$55,MATCH($B237,Products!$A$6:$A$55,0))))</f>
        <v/>
      </c>
      <c r="O237" s="22" t="str">
        <f aca="false">IF(J237="","",J237-N($G237)-L237-M237-N237-N($F237))</f>
        <v/>
      </c>
      <c r="P237" s="48" t="str">
        <f aca="false">IF(J237="","",YEAR($A237))</f>
        <v/>
      </c>
      <c r="Q237" s="48" t="str">
        <f aca="false">IF(J237="","",MONTH($A237))</f>
        <v/>
      </c>
    </row>
    <row r="238" customFormat="false" ht="15" hidden="false" customHeight="false" outlineLevel="0" collapsed="false">
      <c r="A238" s="45"/>
      <c r="B238" s="42"/>
      <c r="C238" s="46"/>
      <c r="D238" s="46"/>
      <c r="E238" s="43"/>
      <c r="F238" s="43"/>
      <c r="G238" s="43"/>
      <c r="H238" s="47" t="str">
        <f aca="false">IF(AND($A238="",$B238="",$C238="",$D238=""),"",IF(OR($A238="",$B238="",$C238=""),"Add month, product and units",IF(I238="","Product not found",IF(AND($D238&lt;&gt;"",N($D238)&gt;N($C238)),"Orders are more than units sold",""))))</f>
        <v/>
      </c>
      <c r="I238" s="22" t="str">
        <f aca="false">IF($B238="","",IF($E238&lt;&gt;"",$E238,IFERROR(INDEX(Products!$C$6:$C$55,MATCH($B238,Products!$A$6:$A$55,0)),"")))</f>
        <v/>
      </c>
      <c r="J238" s="22" t="str">
        <f aca="false">IF(OR($A238="",$B238="",$C238="",I238="",AND($D238&lt;&gt;"",N($D238)&gt;N($C238))),"",$C238*I238)</f>
        <v/>
      </c>
      <c r="K238" s="21" t="str">
        <f aca="false">IF(J238="","",IF($D238&lt;&gt;"",$D238,$C238))</f>
        <v/>
      </c>
      <c r="L238" s="22" t="str">
        <f aca="false">IF(J238="","",J238*(INDEX(Products!$D$6:$D$55,MATCH($B238,Products!$A$6:$A$55,0))+INDEX(Products!$E$6:$E$55,MATCH($B238,Products!$A$6:$A$55,0))))</f>
        <v/>
      </c>
      <c r="M238" s="22" t="str">
        <f aca="false">IF(J238="","",K238*INDEX(Products!$F$6:$F$55,MATCH($B238,Products!$A$6:$A$55,0)))</f>
        <v/>
      </c>
      <c r="N238" s="22" t="str">
        <f aca="false">IF(J238="","",$C238*N(INDEX(Products!$G$6:$G$55,MATCH($B238,Products!$A$6:$A$55,0))))</f>
        <v/>
      </c>
      <c r="O238" s="22" t="str">
        <f aca="false">IF(J238="","",J238-N($G238)-L238-M238-N238-N($F238))</f>
        <v/>
      </c>
      <c r="P238" s="48" t="str">
        <f aca="false">IF(J238="","",YEAR($A238))</f>
        <v/>
      </c>
      <c r="Q238" s="48" t="str">
        <f aca="false">IF(J238="","",MONTH($A238))</f>
        <v/>
      </c>
    </row>
    <row r="239" customFormat="false" ht="15" hidden="false" customHeight="false" outlineLevel="0" collapsed="false">
      <c r="A239" s="45"/>
      <c r="B239" s="42"/>
      <c r="C239" s="46"/>
      <c r="D239" s="46"/>
      <c r="E239" s="43"/>
      <c r="F239" s="43"/>
      <c r="G239" s="43"/>
      <c r="H239" s="47" t="str">
        <f aca="false">IF(AND($A239="",$B239="",$C239="",$D239=""),"",IF(OR($A239="",$B239="",$C239=""),"Add month, product and units",IF(I239="","Product not found",IF(AND($D239&lt;&gt;"",N($D239)&gt;N($C239)),"Orders are more than units sold",""))))</f>
        <v/>
      </c>
      <c r="I239" s="22" t="str">
        <f aca="false">IF($B239="","",IF($E239&lt;&gt;"",$E239,IFERROR(INDEX(Products!$C$6:$C$55,MATCH($B239,Products!$A$6:$A$55,0)),"")))</f>
        <v/>
      </c>
      <c r="J239" s="22" t="str">
        <f aca="false">IF(OR($A239="",$B239="",$C239="",I239="",AND($D239&lt;&gt;"",N($D239)&gt;N($C239))),"",$C239*I239)</f>
        <v/>
      </c>
      <c r="K239" s="21" t="str">
        <f aca="false">IF(J239="","",IF($D239&lt;&gt;"",$D239,$C239))</f>
        <v/>
      </c>
      <c r="L239" s="22" t="str">
        <f aca="false">IF(J239="","",J239*(INDEX(Products!$D$6:$D$55,MATCH($B239,Products!$A$6:$A$55,0))+INDEX(Products!$E$6:$E$55,MATCH($B239,Products!$A$6:$A$55,0))))</f>
        <v/>
      </c>
      <c r="M239" s="22" t="str">
        <f aca="false">IF(J239="","",K239*INDEX(Products!$F$6:$F$55,MATCH($B239,Products!$A$6:$A$55,0)))</f>
        <v/>
      </c>
      <c r="N239" s="22" t="str">
        <f aca="false">IF(J239="","",$C239*N(INDEX(Products!$G$6:$G$55,MATCH($B239,Products!$A$6:$A$55,0))))</f>
        <v/>
      </c>
      <c r="O239" s="22" t="str">
        <f aca="false">IF(J239="","",J239-N($G239)-L239-M239-N239-N($F239))</f>
        <v/>
      </c>
      <c r="P239" s="48" t="str">
        <f aca="false">IF(J239="","",YEAR($A239))</f>
        <v/>
      </c>
      <c r="Q239" s="48" t="str">
        <f aca="false">IF(J239="","",MONTH($A239))</f>
        <v/>
      </c>
    </row>
    <row r="240" customFormat="false" ht="15" hidden="false" customHeight="false" outlineLevel="0" collapsed="false">
      <c r="A240" s="45"/>
      <c r="B240" s="42"/>
      <c r="C240" s="46"/>
      <c r="D240" s="46"/>
      <c r="E240" s="43"/>
      <c r="F240" s="43"/>
      <c r="G240" s="43"/>
      <c r="H240" s="47" t="str">
        <f aca="false">IF(AND($A240="",$B240="",$C240="",$D240=""),"",IF(OR($A240="",$B240="",$C240=""),"Add month, product and units",IF(I240="","Product not found",IF(AND($D240&lt;&gt;"",N($D240)&gt;N($C240)),"Orders are more than units sold",""))))</f>
        <v/>
      </c>
      <c r="I240" s="22" t="str">
        <f aca="false">IF($B240="","",IF($E240&lt;&gt;"",$E240,IFERROR(INDEX(Products!$C$6:$C$55,MATCH($B240,Products!$A$6:$A$55,0)),"")))</f>
        <v/>
      </c>
      <c r="J240" s="22" t="str">
        <f aca="false">IF(OR($A240="",$B240="",$C240="",I240="",AND($D240&lt;&gt;"",N($D240)&gt;N($C240))),"",$C240*I240)</f>
        <v/>
      </c>
      <c r="K240" s="21" t="str">
        <f aca="false">IF(J240="","",IF($D240&lt;&gt;"",$D240,$C240))</f>
        <v/>
      </c>
      <c r="L240" s="22" t="str">
        <f aca="false">IF(J240="","",J240*(INDEX(Products!$D$6:$D$55,MATCH($B240,Products!$A$6:$A$55,0))+INDEX(Products!$E$6:$E$55,MATCH($B240,Products!$A$6:$A$55,0))))</f>
        <v/>
      </c>
      <c r="M240" s="22" t="str">
        <f aca="false">IF(J240="","",K240*INDEX(Products!$F$6:$F$55,MATCH($B240,Products!$A$6:$A$55,0)))</f>
        <v/>
      </c>
      <c r="N240" s="22" t="str">
        <f aca="false">IF(J240="","",$C240*N(INDEX(Products!$G$6:$G$55,MATCH($B240,Products!$A$6:$A$55,0))))</f>
        <v/>
      </c>
      <c r="O240" s="22" t="str">
        <f aca="false">IF(J240="","",J240-N($G240)-L240-M240-N240-N($F240))</f>
        <v/>
      </c>
      <c r="P240" s="48" t="str">
        <f aca="false">IF(J240="","",YEAR($A240))</f>
        <v/>
      </c>
      <c r="Q240" s="48" t="str">
        <f aca="false">IF(J240="","",MONTH($A240))</f>
        <v/>
      </c>
    </row>
    <row r="241" customFormat="false" ht="15" hidden="false" customHeight="false" outlineLevel="0" collapsed="false">
      <c r="A241" s="45"/>
      <c r="B241" s="42"/>
      <c r="C241" s="46"/>
      <c r="D241" s="46"/>
      <c r="E241" s="43"/>
      <c r="F241" s="43"/>
      <c r="G241" s="43"/>
      <c r="H241" s="47" t="str">
        <f aca="false">IF(AND($A241="",$B241="",$C241="",$D241=""),"",IF(OR($A241="",$B241="",$C241=""),"Add month, product and units",IF(I241="","Product not found",IF(AND($D241&lt;&gt;"",N($D241)&gt;N($C241)),"Orders are more than units sold",""))))</f>
        <v/>
      </c>
      <c r="I241" s="22" t="str">
        <f aca="false">IF($B241="","",IF($E241&lt;&gt;"",$E241,IFERROR(INDEX(Products!$C$6:$C$55,MATCH($B241,Products!$A$6:$A$55,0)),"")))</f>
        <v/>
      </c>
      <c r="J241" s="22" t="str">
        <f aca="false">IF(OR($A241="",$B241="",$C241="",I241="",AND($D241&lt;&gt;"",N($D241)&gt;N($C241))),"",$C241*I241)</f>
        <v/>
      </c>
      <c r="K241" s="21" t="str">
        <f aca="false">IF(J241="","",IF($D241&lt;&gt;"",$D241,$C241))</f>
        <v/>
      </c>
      <c r="L241" s="22" t="str">
        <f aca="false">IF(J241="","",J241*(INDEX(Products!$D$6:$D$55,MATCH($B241,Products!$A$6:$A$55,0))+INDEX(Products!$E$6:$E$55,MATCH($B241,Products!$A$6:$A$55,0))))</f>
        <v/>
      </c>
      <c r="M241" s="22" t="str">
        <f aca="false">IF(J241="","",K241*INDEX(Products!$F$6:$F$55,MATCH($B241,Products!$A$6:$A$55,0)))</f>
        <v/>
      </c>
      <c r="N241" s="22" t="str">
        <f aca="false">IF(J241="","",$C241*N(INDEX(Products!$G$6:$G$55,MATCH($B241,Products!$A$6:$A$55,0))))</f>
        <v/>
      </c>
      <c r="O241" s="22" t="str">
        <f aca="false">IF(J241="","",J241-N($G241)-L241-M241-N241-N($F241))</f>
        <v/>
      </c>
      <c r="P241" s="48" t="str">
        <f aca="false">IF(J241="","",YEAR($A241))</f>
        <v/>
      </c>
      <c r="Q241" s="48" t="str">
        <f aca="false">IF(J241="","",MONTH($A241))</f>
        <v/>
      </c>
    </row>
    <row r="242" customFormat="false" ht="15" hidden="false" customHeight="false" outlineLevel="0" collapsed="false">
      <c r="A242" s="45"/>
      <c r="B242" s="42"/>
      <c r="C242" s="46"/>
      <c r="D242" s="46"/>
      <c r="E242" s="43"/>
      <c r="F242" s="43"/>
      <c r="G242" s="43"/>
      <c r="H242" s="47" t="str">
        <f aca="false">IF(AND($A242="",$B242="",$C242="",$D242=""),"",IF(OR($A242="",$B242="",$C242=""),"Add month, product and units",IF(I242="","Product not found",IF(AND($D242&lt;&gt;"",N($D242)&gt;N($C242)),"Orders are more than units sold",""))))</f>
        <v/>
      </c>
      <c r="I242" s="22" t="str">
        <f aca="false">IF($B242="","",IF($E242&lt;&gt;"",$E242,IFERROR(INDEX(Products!$C$6:$C$55,MATCH($B242,Products!$A$6:$A$55,0)),"")))</f>
        <v/>
      </c>
      <c r="J242" s="22" t="str">
        <f aca="false">IF(OR($A242="",$B242="",$C242="",I242="",AND($D242&lt;&gt;"",N($D242)&gt;N($C242))),"",$C242*I242)</f>
        <v/>
      </c>
      <c r="K242" s="21" t="str">
        <f aca="false">IF(J242="","",IF($D242&lt;&gt;"",$D242,$C242))</f>
        <v/>
      </c>
      <c r="L242" s="22" t="str">
        <f aca="false">IF(J242="","",J242*(INDEX(Products!$D$6:$D$55,MATCH($B242,Products!$A$6:$A$55,0))+INDEX(Products!$E$6:$E$55,MATCH($B242,Products!$A$6:$A$55,0))))</f>
        <v/>
      </c>
      <c r="M242" s="22" t="str">
        <f aca="false">IF(J242="","",K242*INDEX(Products!$F$6:$F$55,MATCH($B242,Products!$A$6:$A$55,0)))</f>
        <v/>
      </c>
      <c r="N242" s="22" t="str">
        <f aca="false">IF(J242="","",$C242*N(INDEX(Products!$G$6:$G$55,MATCH($B242,Products!$A$6:$A$55,0))))</f>
        <v/>
      </c>
      <c r="O242" s="22" t="str">
        <f aca="false">IF(J242="","",J242-N($G242)-L242-M242-N242-N($F242))</f>
        <v/>
      </c>
      <c r="P242" s="48" t="str">
        <f aca="false">IF(J242="","",YEAR($A242))</f>
        <v/>
      </c>
      <c r="Q242" s="48" t="str">
        <f aca="false">IF(J242="","",MONTH($A242))</f>
        <v/>
      </c>
    </row>
    <row r="243" customFormat="false" ht="15" hidden="false" customHeight="false" outlineLevel="0" collapsed="false">
      <c r="A243" s="45"/>
      <c r="B243" s="42"/>
      <c r="C243" s="46"/>
      <c r="D243" s="46"/>
      <c r="E243" s="43"/>
      <c r="F243" s="43"/>
      <c r="G243" s="43"/>
      <c r="H243" s="47" t="str">
        <f aca="false">IF(AND($A243="",$B243="",$C243="",$D243=""),"",IF(OR($A243="",$B243="",$C243=""),"Add month, product and units",IF(I243="","Product not found",IF(AND($D243&lt;&gt;"",N($D243)&gt;N($C243)),"Orders are more than units sold",""))))</f>
        <v/>
      </c>
      <c r="I243" s="22" t="str">
        <f aca="false">IF($B243="","",IF($E243&lt;&gt;"",$E243,IFERROR(INDEX(Products!$C$6:$C$55,MATCH($B243,Products!$A$6:$A$55,0)),"")))</f>
        <v/>
      </c>
      <c r="J243" s="22" t="str">
        <f aca="false">IF(OR($A243="",$B243="",$C243="",I243="",AND($D243&lt;&gt;"",N($D243)&gt;N($C243))),"",$C243*I243)</f>
        <v/>
      </c>
      <c r="K243" s="21" t="str">
        <f aca="false">IF(J243="","",IF($D243&lt;&gt;"",$D243,$C243))</f>
        <v/>
      </c>
      <c r="L243" s="22" t="str">
        <f aca="false">IF(J243="","",J243*(INDEX(Products!$D$6:$D$55,MATCH($B243,Products!$A$6:$A$55,0))+INDEX(Products!$E$6:$E$55,MATCH($B243,Products!$A$6:$A$55,0))))</f>
        <v/>
      </c>
      <c r="M243" s="22" t="str">
        <f aca="false">IF(J243="","",K243*INDEX(Products!$F$6:$F$55,MATCH($B243,Products!$A$6:$A$55,0)))</f>
        <v/>
      </c>
      <c r="N243" s="22" t="str">
        <f aca="false">IF(J243="","",$C243*N(INDEX(Products!$G$6:$G$55,MATCH($B243,Products!$A$6:$A$55,0))))</f>
        <v/>
      </c>
      <c r="O243" s="22" t="str">
        <f aca="false">IF(J243="","",J243-N($G243)-L243-M243-N243-N($F243))</f>
        <v/>
      </c>
      <c r="P243" s="48" t="str">
        <f aca="false">IF(J243="","",YEAR($A243))</f>
        <v/>
      </c>
      <c r="Q243" s="48" t="str">
        <f aca="false">IF(J243="","",MONTH($A243))</f>
        <v/>
      </c>
    </row>
    <row r="244" customFormat="false" ht="15" hidden="false" customHeight="false" outlineLevel="0" collapsed="false">
      <c r="A244" s="45"/>
      <c r="B244" s="42"/>
      <c r="C244" s="46"/>
      <c r="D244" s="46"/>
      <c r="E244" s="43"/>
      <c r="F244" s="43"/>
      <c r="G244" s="43"/>
      <c r="H244" s="47" t="str">
        <f aca="false">IF(AND($A244="",$B244="",$C244="",$D244=""),"",IF(OR($A244="",$B244="",$C244=""),"Add month, product and units",IF(I244="","Product not found",IF(AND($D244&lt;&gt;"",N($D244)&gt;N($C244)),"Orders are more than units sold",""))))</f>
        <v/>
      </c>
      <c r="I244" s="22" t="str">
        <f aca="false">IF($B244="","",IF($E244&lt;&gt;"",$E244,IFERROR(INDEX(Products!$C$6:$C$55,MATCH($B244,Products!$A$6:$A$55,0)),"")))</f>
        <v/>
      </c>
      <c r="J244" s="22" t="str">
        <f aca="false">IF(OR($A244="",$B244="",$C244="",I244="",AND($D244&lt;&gt;"",N($D244)&gt;N($C244))),"",$C244*I244)</f>
        <v/>
      </c>
      <c r="K244" s="21" t="str">
        <f aca="false">IF(J244="","",IF($D244&lt;&gt;"",$D244,$C244))</f>
        <v/>
      </c>
      <c r="L244" s="22" t="str">
        <f aca="false">IF(J244="","",J244*(INDEX(Products!$D$6:$D$55,MATCH($B244,Products!$A$6:$A$55,0))+INDEX(Products!$E$6:$E$55,MATCH($B244,Products!$A$6:$A$55,0))))</f>
        <v/>
      </c>
      <c r="M244" s="22" t="str">
        <f aca="false">IF(J244="","",K244*INDEX(Products!$F$6:$F$55,MATCH($B244,Products!$A$6:$A$55,0)))</f>
        <v/>
      </c>
      <c r="N244" s="22" t="str">
        <f aca="false">IF(J244="","",$C244*N(INDEX(Products!$G$6:$G$55,MATCH($B244,Products!$A$6:$A$55,0))))</f>
        <v/>
      </c>
      <c r="O244" s="22" t="str">
        <f aca="false">IF(J244="","",J244-N($G244)-L244-M244-N244-N($F244))</f>
        <v/>
      </c>
      <c r="P244" s="48" t="str">
        <f aca="false">IF(J244="","",YEAR($A244))</f>
        <v/>
      </c>
      <c r="Q244" s="48" t="str">
        <f aca="false">IF(J244="","",MONTH($A244))</f>
        <v/>
      </c>
    </row>
    <row r="245" customFormat="false" ht="15" hidden="false" customHeight="false" outlineLevel="0" collapsed="false">
      <c r="A245" s="45"/>
      <c r="B245" s="42"/>
      <c r="C245" s="46"/>
      <c r="D245" s="46"/>
      <c r="E245" s="43"/>
      <c r="F245" s="43"/>
      <c r="G245" s="43"/>
      <c r="H245" s="47" t="str">
        <f aca="false">IF(AND($A245="",$B245="",$C245="",$D245=""),"",IF(OR($A245="",$B245="",$C245=""),"Add month, product and units",IF(I245="","Product not found",IF(AND($D245&lt;&gt;"",N($D245)&gt;N($C245)),"Orders are more than units sold",""))))</f>
        <v/>
      </c>
      <c r="I245" s="22" t="str">
        <f aca="false">IF($B245="","",IF($E245&lt;&gt;"",$E245,IFERROR(INDEX(Products!$C$6:$C$55,MATCH($B245,Products!$A$6:$A$55,0)),"")))</f>
        <v/>
      </c>
      <c r="J245" s="22" t="str">
        <f aca="false">IF(OR($A245="",$B245="",$C245="",I245="",AND($D245&lt;&gt;"",N($D245)&gt;N($C245))),"",$C245*I245)</f>
        <v/>
      </c>
      <c r="K245" s="21" t="str">
        <f aca="false">IF(J245="","",IF($D245&lt;&gt;"",$D245,$C245))</f>
        <v/>
      </c>
      <c r="L245" s="22" t="str">
        <f aca="false">IF(J245="","",J245*(INDEX(Products!$D$6:$D$55,MATCH($B245,Products!$A$6:$A$55,0))+INDEX(Products!$E$6:$E$55,MATCH($B245,Products!$A$6:$A$55,0))))</f>
        <v/>
      </c>
      <c r="M245" s="22" t="str">
        <f aca="false">IF(J245="","",K245*INDEX(Products!$F$6:$F$55,MATCH($B245,Products!$A$6:$A$55,0)))</f>
        <v/>
      </c>
      <c r="N245" s="22" t="str">
        <f aca="false">IF(J245="","",$C245*N(INDEX(Products!$G$6:$G$55,MATCH($B245,Products!$A$6:$A$55,0))))</f>
        <v/>
      </c>
      <c r="O245" s="22" t="str">
        <f aca="false">IF(J245="","",J245-N($G245)-L245-M245-N245-N($F245))</f>
        <v/>
      </c>
      <c r="P245" s="48" t="str">
        <f aca="false">IF(J245="","",YEAR($A245))</f>
        <v/>
      </c>
      <c r="Q245" s="48" t="str">
        <f aca="false">IF(J245="","",MONTH($A245))</f>
        <v/>
      </c>
    </row>
    <row r="246" customFormat="false" ht="15" hidden="false" customHeight="false" outlineLevel="0" collapsed="false">
      <c r="A246" s="45"/>
      <c r="B246" s="42"/>
      <c r="C246" s="46"/>
      <c r="D246" s="46"/>
      <c r="E246" s="43"/>
      <c r="F246" s="43"/>
      <c r="G246" s="43"/>
      <c r="H246" s="47" t="str">
        <f aca="false">IF(AND($A246="",$B246="",$C246="",$D246=""),"",IF(OR($A246="",$B246="",$C246=""),"Add month, product and units",IF(I246="","Product not found",IF(AND($D246&lt;&gt;"",N($D246)&gt;N($C246)),"Orders are more than units sold",""))))</f>
        <v/>
      </c>
      <c r="I246" s="22" t="str">
        <f aca="false">IF($B246="","",IF($E246&lt;&gt;"",$E246,IFERROR(INDEX(Products!$C$6:$C$55,MATCH($B246,Products!$A$6:$A$55,0)),"")))</f>
        <v/>
      </c>
      <c r="J246" s="22" t="str">
        <f aca="false">IF(OR($A246="",$B246="",$C246="",I246="",AND($D246&lt;&gt;"",N($D246)&gt;N($C246))),"",$C246*I246)</f>
        <v/>
      </c>
      <c r="K246" s="21" t="str">
        <f aca="false">IF(J246="","",IF($D246&lt;&gt;"",$D246,$C246))</f>
        <v/>
      </c>
      <c r="L246" s="22" t="str">
        <f aca="false">IF(J246="","",J246*(INDEX(Products!$D$6:$D$55,MATCH($B246,Products!$A$6:$A$55,0))+INDEX(Products!$E$6:$E$55,MATCH($B246,Products!$A$6:$A$55,0))))</f>
        <v/>
      </c>
      <c r="M246" s="22" t="str">
        <f aca="false">IF(J246="","",K246*INDEX(Products!$F$6:$F$55,MATCH($B246,Products!$A$6:$A$55,0)))</f>
        <v/>
      </c>
      <c r="N246" s="22" t="str">
        <f aca="false">IF(J246="","",$C246*N(INDEX(Products!$G$6:$G$55,MATCH($B246,Products!$A$6:$A$55,0))))</f>
        <v/>
      </c>
      <c r="O246" s="22" t="str">
        <f aca="false">IF(J246="","",J246-N($G246)-L246-M246-N246-N($F246))</f>
        <v/>
      </c>
      <c r="P246" s="48" t="str">
        <f aca="false">IF(J246="","",YEAR($A246))</f>
        <v/>
      </c>
      <c r="Q246" s="48" t="str">
        <f aca="false">IF(J246="","",MONTH($A246))</f>
        <v/>
      </c>
    </row>
    <row r="247" customFormat="false" ht="15" hidden="false" customHeight="false" outlineLevel="0" collapsed="false">
      <c r="A247" s="45"/>
      <c r="B247" s="42"/>
      <c r="C247" s="46"/>
      <c r="D247" s="46"/>
      <c r="E247" s="43"/>
      <c r="F247" s="43"/>
      <c r="G247" s="43"/>
      <c r="H247" s="47" t="str">
        <f aca="false">IF(AND($A247="",$B247="",$C247="",$D247=""),"",IF(OR($A247="",$B247="",$C247=""),"Add month, product and units",IF(I247="","Product not found",IF(AND($D247&lt;&gt;"",N($D247)&gt;N($C247)),"Orders are more than units sold",""))))</f>
        <v/>
      </c>
      <c r="I247" s="22" t="str">
        <f aca="false">IF($B247="","",IF($E247&lt;&gt;"",$E247,IFERROR(INDEX(Products!$C$6:$C$55,MATCH($B247,Products!$A$6:$A$55,0)),"")))</f>
        <v/>
      </c>
      <c r="J247" s="22" t="str">
        <f aca="false">IF(OR($A247="",$B247="",$C247="",I247="",AND($D247&lt;&gt;"",N($D247)&gt;N($C247))),"",$C247*I247)</f>
        <v/>
      </c>
      <c r="K247" s="21" t="str">
        <f aca="false">IF(J247="","",IF($D247&lt;&gt;"",$D247,$C247))</f>
        <v/>
      </c>
      <c r="L247" s="22" t="str">
        <f aca="false">IF(J247="","",J247*(INDEX(Products!$D$6:$D$55,MATCH($B247,Products!$A$6:$A$55,0))+INDEX(Products!$E$6:$E$55,MATCH($B247,Products!$A$6:$A$55,0))))</f>
        <v/>
      </c>
      <c r="M247" s="22" t="str">
        <f aca="false">IF(J247="","",K247*INDEX(Products!$F$6:$F$55,MATCH($B247,Products!$A$6:$A$55,0)))</f>
        <v/>
      </c>
      <c r="N247" s="22" t="str">
        <f aca="false">IF(J247="","",$C247*N(INDEX(Products!$G$6:$G$55,MATCH($B247,Products!$A$6:$A$55,0))))</f>
        <v/>
      </c>
      <c r="O247" s="22" t="str">
        <f aca="false">IF(J247="","",J247-N($G247)-L247-M247-N247-N($F247))</f>
        <v/>
      </c>
      <c r="P247" s="48" t="str">
        <f aca="false">IF(J247="","",YEAR($A247))</f>
        <v/>
      </c>
      <c r="Q247" s="48" t="str">
        <f aca="false">IF(J247="","",MONTH($A247))</f>
        <v/>
      </c>
    </row>
    <row r="248" customFormat="false" ht="15" hidden="false" customHeight="false" outlineLevel="0" collapsed="false">
      <c r="A248" s="45"/>
      <c r="B248" s="42"/>
      <c r="C248" s="46"/>
      <c r="D248" s="46"/>
      <c r="E248" s="43"/>
      <c r="F248" s="43"/>
      <c r="G248" s="43"/>
      <c r="H248" s="47" t="str">
        <f aca="false">IF(AND($A248="",$B248="",$C248="",$D248=""),"",IF(OR($A248="",$B248="",$C248=""),"Add month, product and units",IF(I248="","Product not found",IF(AND($D248&lt;&gt;"",N($D248)&gt;N($C248)),"Orders are more than units sold",""))))</f>
        <v/>
      </c>
      <c r="I248" s="22" t="str">
        <f aca="false">IF($B248="","",IF($E248&lt;&gt;"",$E248,IFERROR(INDEX(Products!$C$6:$C$55,MATCH($B248,Products!$A$6:$A$55,0)),"")))</f>
        <v/>
      </c>
      <c r="J248" s="22" t="str">
        <f aca="false">IF(OR($A248="",$B248="",$C248="",I248="",AND($D248&lt;&gt;"",N($D248)&gt;N($C248))),"",$C248*I248)</f>
        <v/>
      </c>
      <c r="K248" s="21" t="str">
        <f aca="false">IF(J248="","",IF($D248&lt;&gt;"",$D248,$C248))</f>
        <v/>
      </c>
      <c r="L248" s="22" t="str">
        <f aca="false">IF(J248="","",J248*(INDEX(Products!$D$6:$D$55,MATCH($B248,Products!$A$6:$A$55,0))+INDEX(Products!$E$6:$E$55,MATCH($B248,Products!$A$6:$A$55,0))))</f>
        <v/>
      </c>
      <c r="M248" s="22" t="str">
        <f aca="false">IF(J248="","",K248*INDEX(Products!$F$6:$F$55,MATCH($B248,Products!$A$6:$A$55,0)))</f>
        <v/>
      </c>
      <c r="N248" s="22" t="str">
        <f aca="false">IF(J248="","",$C248*N(INDEX(Products!$G$6:$G$55,MATCH($B248,Products!$A$6:$A$55,0))))</f>
        <v/>
      </c>
      <c r="O248" s="22" t="str">
        <f aca="false">IF(J248="","",J248-N($G248)-L248-M248-N248-N($F248))</f>
        <v/>
      </c>
      <c r="P248" s="48" t="str">
        <f aca="false">IF(J248="","",YEAR($A248))</f>
        <v/>
      </c>
      <c r="Q248" s="48" t="str">
        <f aca="false">IF(J248="","",MONTH($A248))</f>
        <v/>
      </c>
    </row>
    <row r="249" customFormat="false" ht="15" hidden="false" customHeight="false" outlineLevel="0" collapsed="false">
      <c r="A249" s="45"/>
      <c r="B249" s="42"/>
      <c r="C249" s="46"/>
      <c r="D249" s="46"/>
      <c r="E249" s="43"/>
      <c r="F249" s="43"/>
      <c r="G249" s="43"/>
      <c r="H249" s="47" t="str">
        <f aca="false">IF(AND($A249="",$B249="",$C249="",$D249=""),"",IF(OR($A249="",$B249="",$C249=""),"Add month, product and units",IF(I249="","Product not found",IF(AND($D249&lt;&gt;"",N($D249)&gt;N($C249)),"Orders are more than units sold",""))))</f>
        <v/>
      </c>
      <c r="I249" s="22" t="str">
        <f aca="false">IF($B249="","",IF($E249&lt;&gt;"",$E249,IFERROR(INDEX(Products!$C$6:$C$55,MATCH($B249,Products!$A$6:$A$55,0)),"")))</f>
        <v/>
      </c>
      <c r="J249" s="22" t="str">
        <f aca="false">IF(OR($A249="",$B249="",$C249="",I249="",AND($D249&lt;&gt;"",N($D249)&gt;N($C249))),"",$C249*I249)</f>
        <v/>
      </c>
      <c r="K249" s="21" t="str">
        <f aca="false">IF(J249="","",IF($D249&lt;&gt;"",$D249,$C249))</f>
        <v/>
      </c>
      <c r="L249" s="22" t="str">
        <f aca="false">IF(J249="","",J249*(INDEX(Products!$D$6:$D$55,MATCH($B249,Products!$A$6:$A$55,0))+INDEX(Products!$E$6:$E$55,MATCH($B249,Products!$A$6:$A$55,0))))</f>
        <v/>
      </c>
      <c r="M249" s="22" t="str">
        <f aca="false">IF(J249="","",K249*INDEX(Products!$F$6:$F$55,MATCH($B249,Products!$A$6:$A$55,0)))</f>
        <v/>
      </c>
      <c r="N249" s="22" t="str">
        <f aca="false">IF(J249="","",$C249*N(INDEX(Products!$G$6:$G$55,MATCH($B249,Products!$A$6:$A$55,0))))</f>
        <v/>
      </c>
      <c r="O249" s="22" t="str">
        <f aca="false">IF(J249="","",J249-N($G249)-L249-M249-N249-N($F249))</f>
        <v/>
      </c>
      <c r="P249" s="48" t="str">
        <f aca="false">IF(J249="","",YEAR($A249))</f>
        <v/>
      </c>
      <c r="Q249" s="48" t="str">
        <f aca="false">IF(J249="","",MONTH($A249))</f>
        <v/>
      </c>
    </row>
    <row r="250" customFormat="false" ht="15" hidden="false" customHeight="false" outlineLevel="0" collapsed="false">
      <c r="A250" s="45"/>
      <c r="B250" s="42"/>
      <c r="C250" s="46"/>
      <c r="D250" s="46"/>
      <c r="E250" s="43"/>
      <c r="F250" s="43"/>
      <c r="G250" s="43"/>
      <c r="H250" s="47" t="str">
        <f aca="false">IF(AND($A250="",$B250="",$C250="",$D250=""),"",IF(OR($A250="",$B250="",$C250=""),"Add month, product and units",IF(I250="","Product not found",IF(AND($D250&lt;&gt;"",N($D250)&gt;N($C250)),"Orders are more than units sold",""))))</f>
        <v/>
      </c>
      <c r="I250" s="22" t="str">
        <f aca="false">IF($B250="","",IF($E250&lt;&gt;"",$E250,IFERROR(INDEX(Products!$C$6:$C$55,MATCH($B250,Products!$A$6:$A$55,0)),"")))</f>
        <v/>
      </c>
      <c r="J250" s="22" t="str">
        <f aca="false">IF(OR($A250="",$B250="",$C250="",I250="",AND($D250&lt;&gt;"",N($D250)&gt;N($C250))),"",$C250*I250)</f>
        <v/>
      </c>
      <c r="K250" s="21" t="str">
        <f aca="false">IF(J250="","",IF($D250&lt;&gt;"",$D250,$C250))</f>
        <v/>
      </c>
      <c r="L250" s="22" t="str">
        <f aca="false">IF(J250="","",J250*(INDEX(Products!$D$6:$D$55,MATCH($B250,Products!$A$6:$A$55,0))+INDEX(Products!$E$6:$E$55,MATCH($B250,Products!$A$6:$A$55,0))))</f>
        <v/>
      </c>
      <c r="M250" s="22" t="str">
        <f aca="false">IF(J250="","",K250*INDEX(Products!$F$6:$F$55,MATCH($B250,Products!$A$6:$A$55,0)))</f>
        <v/>
      </c>
      <c r="N250" s="22" t="str">
        <f aca="false">IF(J250="","",$C250*N(INDEX(Products!$G$6:$G$55,MATCH($B250,Products!$A$6:$A$55,0))))</f>
        <v/>
      </c>
      <c r="O250" s="22" t="str">
        <f aca="false">IF(J250="","",J250-N($G250)-L250-M250-N250-N($F250))</f>
        <v/>
      </c>
      <c r="P250" s="48" t="str">
        <f aca="false">IF(J250="","",YEAR($A250))</f>
        <v/>
      </c>
      <c r="Q250" s="48" t="str">
        <f aca="false">IF(J250="","",MONTH($A250))</f>
        <v/>
      </c>
    </row>
    <row r="251" customFormat="false" ht="15" hidden="false" customHeight="false" outlineLevel="0" collapsed="false">
      <c r="A251" s="45"/>
      <c r="B251" s="42"/>
      <c r="C251" s="46"/>
      <c r="D251" s="46"/>
      <c r="E251" s="43"/>
      <c r="F251" s="43"/>
      <c r="G251" s="43"/>
      <c r="H251" s="47" t="str">
        <f aca="false">IF(AND($A251="",$B251="",$C251="",$D251=""),"",IF(OR($A251="",$B251="",$C251=""),"Add month, product and units",IF(I251="","Product not found",IF(AND($D251&lt;&gt;"",N($D251)&gt;N($C251)),"Orders are more than units sold",""))))</f>
        <v/>
      </c>
      <c r="I251" s="22" t="str">
        <f aca="false">IF($B251="","",IF($E251&lt;&gt;"",$E251,IFERROR(INDEX(Products!$C$6:$C$55,MATCH($B251,Products!$A$6:$A$55,0)),"")))</f>
        <v/>
      </c>
      <c r="J251" s="22" t="str">
        <f aca="false">IF(OR($A251="",$B251="",$C251="",I251="",AND($D251&lt;&gt;"",N($D251)&gt;N($C251))),"",$C251*I251)</f>
        <v/>
      </c>
      <c r="K251" s="21" t="str">
        <f aca="false">IF(J251="","",IF($D251&lt;&gt;"",$D251,$C251))</f>
        <v/>
      </c>
      <c r="L251" s="22" t="str">
        <f aca="false">IF(J251="","",J251*(INDEX(Products!$D$6:$D$55,MATCH($B251,Products!$A$6:$A$55,0))+INDEX(Products!$E$6:$E$55,MATCH($B251,Products!$A$6:$A$55,0))))</f>
        <v/>
      </c>
      <c r="M251" s="22" t="str">
        <f aca="false">IF(J251="","",K251*INDEX(Products!$F$6:$F$55,MATCH($B251,Products!$A$6:$A$55,0)))</f>
        <v/>
      </c>
      <c r="N251" s="22" t="str">
        <f aca="false">IF(J251="","",$C251*N(INDEX(Products!$G$6:$G$55,MATCH($B251,Products!$A$6:$A$55,0))))</f>
        <v/>
      </c>
      <c r="O251" s="22" t="str">
        <f aca="false">IF(J251="","",J251-N($G251)-L251-M251-N251-N($F251))</f>
        <v/>
      </c>
      <c r="P251" s="48" t="str">
        <f aca="false">IF(J251="","",YEAR($A251))</f>
        <v/>
      </c>
      <c r="Q251" s="48" t="str">
        <f aca="false">IF(J251="","",MONTH($A251))</f>
        <v/>
      </c>
    </row>
    <row r="252" customFormat="false" ht="15" hidden="false" customHeight="false" outlineLevel="0" collapsed="false">
      <c r="A252" s="45"/>
      <c r="B252" s="42"/>
      <c r="C252" s="46"/>
      <c r="D252" s="46"/>
      <c r="E252" s="43"/>
      <c r="F252" s="43"/>
      <c r="G252" s="43"/>
      <c r="H252" s="47" t="str">
        <f aca="false">IF(AND($A252="",$B252="",$C252="",$D252=""),"",IF(OR($A252="",$B252="",$C252=""),"Add month, product and units",IF(I252="","Product not found",IF(AND($D252&lt;&gt;"",N($D252)&gt;N($C252)),"Orders are more than units sold",""))))</f>
        <v/>
      </c>
      <c r="I252" s="22" t="str">
        <f aca="false">IF($B252="","",IF($E252&lt;&gt;"",$E252,IFERROR(INDEX(Products!$C$6:$C$55,MATCH($B252,Products!$A$6:$A$55,0)),"")))</f>
        <v/>
      </c>
      <c r="J252" s="22" t="str">
        <f aca="false">IF(OR($A252="",$B252="",$C252="",I252="",AND($D252&lt;&gt;"",N($D252)&gt;N($C252))),"",$C252*I252)</f>
        <v/>
      </c>
      <c r="K252" s="21" t="str">
        <f aca="false">IF(J252="","",IF($D252&lt;&gt;"",$D252,$C252))</f>
        <v/>
      </c>
      <c r="L252" s="22" t="str">
        <f aca="false">IF(J252="","",J252*(INDEX(Products!$D$6:$D$55,MATCH($B252,Products!$A$6:$A$55,0))+INDEX(Products!$E$6:$E$55,MATCH($B252,Products!$A$6:$A$55,0))))</f>
        <v/>
      </c>
      <c r="M252" s="22" t="str">
        <f aca="false">IF(J252="","",K252*INDEX(Products!$F$6:$F$55,MATCH($B252,Products!$A$6:$A$55,0)))</f>
        <v/>
      </c>
      <c r="N252" s="22" t="str">
        <f aca="false">IF(J252="","",$C252*N(INDEX(Products!$G$6:$G$55,MATCH($B252,Products!$A$6:$A$55,0))))</f>
        <v/>
      </c>
      <c r="O252" s="22" t="str">
        <f aca="false">IF(J252="","",J252-N($G252)-L252-M252-N252-N($F252))</f>
        <v/>
      </c>
      <c r="P252" s="48" t="str">
        <f aca="false">IF(J252="","",YEAR($A252))</f>
        <v/>
      </c>
      <c r="Q252" s="48" t="str">
        <f aca="false">IF(J252="","",MONTH($A252))</f>
        <v/>
      </c>
    </row>
    <row r="253" customFormat="false" ht="15" hidden="false" customHeight="false" outlineLevel="0" collapsed="false">
      <c r="A253" s="45"/>
      <c r="B253" s="42"/>
      <c r="C253" s="46"/>
      <c r="D253" s="46"/>
      <c r="E253" s="43"/>
      <c r="F253" s="43"/>
      <c r="G253" s="43"/>
      <c r="H253" s="47" t="str">
        <f aca="false">IF(AND($A253="",$B253="",$C253="",$D253=""),"",IF(OR($A253="",$B253="",$C253=""),"Add month, product and units",IF(I253="","Product not found",IF(AND($D253&lt;&gt;"",N($D253)&gt;N($C253)),"Orders are more than units sold",""))))</f>
        <v/>
      </c>
      <c r="I253" s="22" t="str">
        <f aca="false">IF($B253="","",IF($E253&lt;&gt;"",$E253,IFERROR(INDEX(Products!$C$6:$C$55,MATCH($B253,Products!$A$6:$A$55,0)),"")))</f>
        <v/>
      </c>
      <c r="J253" s="22" t="str">
        <f aca="false">IF(OR($A253="",$B253="",$C253="",I253="",AND($D253&lt;&gt;"",N($D253)&gt;N($C253))),"",$C253*I253)</f>
        <v/>
      </c>
      <c r="K253" s="21" t="str">
        <f aca="false">IF(J253="","",IF($D253&lt;&gt;"",$D253,$C253))</f>
        <v/>
      </c>
      <c r="L253" s="22" t="str">
        <f aca="false">IF(J253="","",J253*(INDEX(Products!$D$6:$D$55,MATCH($B253,Products!$A$6:$A$55,0))+INDEX(Products!$E$6:$E$55,MATCH($B253,Products!$A$6:$A$55,0))))</f>
        <v/>
      </c>
      <c r="M253" s="22" t="str">
        <f aca="false">IF(J253="","",K253*INDEX(Products!$F$6:$F$55,MATCH($B253,Products!$A$6:$A$55,0)))</f>
        <v/>
      </c>
      <c r="N253" s="22" t="str">
        <f aca="false">IF(J253="","",$C253*N(INDEX(Products!$G$6:$G$55,MATCH($B253,Products!$A$6:$A$55,0))))</f>
        <v/>
      </c>
      <c r="O253" s="22" t="str">
        <f aca="false">IF(J253="","",J253-N($G253)-L253-M253-N253-N($F253))</f>
        <v/>
      </c>
      <c r="P253" s="48" t="str">
        <f aca="false">IF(J253="","",YEAR($A253))</f>
        <v/>
      </c>
      <c r="Q253" s="48" t="str">
        <f aca="false">IF(J253="","",MONTH($A253))</f>
        <v/>
      </c>
    </row>
    <row r="254" customFormat="false" ht="15" hidden="false" customHeight="false" outlineLevel="0" collapsed="false">
      <c r="A254" s="45"/>
      <c r="B254" s="42"/>
      <c r="C254" s="46"/>
      <c r="D254" s="46"/>
      <c r="E254" s="43"/>
      <c r="F254" s="43"/>
      <c r="G254" s="43"/>
      <c r="H254" s="47" t="str">
        <f aca="false">IF(AND($A254="",$B254="",$C254="",$D254=""),"",IF(OR($A254="",$B254="",$C254=""),"Add month, product and units",IF(I254="","Product not found",IF(AND($D254&lt;&gt;"",N($D254)&gt;N($C254)),"Orders are more than units sold",""))))</f>
        <v/>
      </c>
      <c r="I254" s="22" t="str">
        <f aca="false">IF($B254="","",IF($E254&lt;&gt;"",$E254,IFERROR(INDEX(Products!$C$6:$C$55,MATCH($B254,Products!$A$6:$A$55,0)),"")))</f>
        <v/>
      </c>
      <c r="J254" s="22" t="str">
        <f aca="false">IF(OR($A254="",$B254="",$C254="",I254="",AND($D254&lt;&gt;"",N($D254)&gt;N($C254))),"",$C254*I254)</f>
        <v/>
      </c>
      <c r="K254" s="21" t="str">
        <f aca="false">IF(J254="","",IF($D254&lt;&gt;"",$D254,$C254))</f>
        <v/>
      </c>
      <c r="L254" s="22" t="str">
        <f aca="false">IF(J254="","",J254*(INDEX(Products!$D$6:$D$55,MATCH($B254,Products!$A$6:$A$55,0))+INDEX(Products!$E$6:$E$55,MATCH($B254,Products!$A$6:$A$55,0))))</f>
        <v/>
      </c>
      <c r="M254" s="22" t="str">
        <f aca="false">IF(J254="","",K254*INDEX(Products!$F$6:$F$55,MATCH($B254,Products!$A$6:$A$55,0)))</f>
        <v/>
      </c>
      <c r="N254" s="22" t="str">
        <f aca="false">IF(J254="","",$C254*N(INDEX(Products!$G$6:$G$55,MATCH($B254,Products!$A$6:$A$55,0))))</f>
        <v/>
      </c>
      <c r="O254" s="22" t="str">
        <f aca="false">IF(J254="","",J254-N($G254)-L254-M254-N254-N($F254))</f>
        <v/>
      </c>
      <c r="P254" s="48" t="str">
        <f aca="false">IF(J254="","",YEAR($A254))</f>
        <v/>
      </c>
      <c r="Q254" s="48" t="str">
        <f aca="false">IF(J254="","",MONTH($A254))</f>
        <v/>
      </c>
    </row>
    <row r="255" customFormat="false" ht="15" hidden="false" customHeight="false" outlineLevel="0" collapsed="false">
      <c r="A255" s="45"/>
      <c r="B255" s="42"/>
      <c r="C255" s="46"/>
      <c r="D255" s="46"/>
      <c r="E255" s="43"/>
      <c r="F255" s="43"/>
      <c r="G255" s="43"/>
      <c r="H255" s="47" t="str">
        <f aca="false">IF(AND($A255="",$B255="",$C255="",$D255=""),"",IF(OR($A255="",$B255="",$C255=""),"Add month, product and units",IF(I255="","Product not found",IF(AND($D255&lt;&gt;"",N($D255)&gt;N($C255)),"Orders are more than units sold",""))))</f>
        <v/>
      </c>
      <c r="I255" s="22" t="str">
        <f aca="false">IF($B255="","",IF($E255&lt;&gt;"",$E255,IFERROR(INDEX(Products!$C$6:$C$55,MATCH($B255,Products!$A$6:$A$55,0)),"")))</f>
        <v/>
      </c>
      <c r="J255" s="22" t="str">
        <f aca="false">IF(OR($A255="",$B255="",$C255="",I255="",AND($D255&lt;&gt;"",N($D255)&gt;N($C255))),"",$C255*I255)</f>
        <v/>
      </c>
      <c r="K255" s="21" t="str">
        <f aca="false">IF(J255="","",IF($D255&lt;&gt;"",$D255,$C255))</f>
        <v/>
      </c>
      <c r="L255" s="22" t="str">
        <f aca="false">IF(J255="","",J255*(INDEX(Products!$D$6:$D$55,MATCH($B255,Products!$A$6:$A$55,0))+INDEX(Products!$E$6:$E$55,MATCH($B255,Products!$A$6:$A$55,0))))</f>
        <v/>
      </c>
      <c r="M255" s="22" t="str">
        <f aca="false">IF(J255="","",K255*INDEX(Products!$F$6:$F$55,MATCH($B255,Products!$A$6:$A$55,0)))</f>
        <v/>
      </c>
      <c r="N255" s="22" t="str">
        <f aca="false">IF(J255="","",$C255*N(INDEX(Products!$G$6:$G$55,MATCH($B255,Products!$A$6:$A$55,0))))</f>
        <v/>
      </c>
      <c r="O255" s="22" t="str">
        <f aca="false">IF(J255="","",J255-N($G255)-L255-M255-N255-N($F255))</f>
        <v/>
      </c>
      <c r="P255" s="48" t="str">
        <f aca="false">IF(J255="","",YEAR($A255))</f>
        <v/>
      </c>
      <c r="Q255" s="48" t="str">
        <f aca="false">IF(J255="","",MONTH($A255))</f>
        <v/>
      </c>
    </row>
    <row r="256" customFormat="false" ht="15" hidden="false" customHeight="false" outlineLevel="0" collapsed="false">
      <c r="A256" s="45"/>
      <c r="B256" s="42"/>
      <c r="C256" s="46"/>
      <c r="D256" s="46"/>
      <c r="E256" s="43"/>
      <c r="F256" s="43"/>
      <c r="G256" s="43"/>
      <c r="H256" s="47" t="str">
        <f aca="false">IF(AND($A256="",$B256="",$C256="",$D256=""),"",IF(OR($A256="",$B256="",$C256=""),"Add month, product and units",IF(I256="","Product not found",IF(AND($D256&lt;&gt;"",N($D256)&gt;N($C256)),"Orders are more than units sold",""))))</f>
        <v/>
      </c>
      <c r="I256" s="22" t="str">
        <f aca="false">IF($B256="","",IF($E256&lt;&gt;"",$E256,IFERROR(INDEX(Products!$C$6:$C$55,MATCH($B256,Products!$A$6:$A$55,0)),"")))</f>
        <v/>
      </c>
      <c r="J256" s="22" t="str">
        <f aca="false">IF(OR($A256="",$B256="",$C256="",I256="",AND($D256&lt;&gt;"",N($D256)&gt;N($C256))),"",$C256*I256)</f>
        <v/>
      </c>
      <c r="K256" s="21" t="str">
        <f aca="false">IF(J256="","",IF($D256&lt;&gt;"",$D256,$C256))</f>
        <v/>
      </c>
      <c r="L256" s="22" t="str">
        <f aca="false">IF(J256="","",J256*(INDEX(Products!$D$6:$D$55,MATCH($B256,Products!$A$6:$A$55,0))+INDEX(Products!$E$6:$E$55,MATCH($B256,Products!$A$6:$A$55,0))))</f>
        <v/>
      </c>
      <c r="M256" s="22" t="str">
        <f aca="false">IF(J256="","",K256*INDEX(Products!$F$6:$F$55,MATCH($B256,Products!$A$6:$A$55,0)))</f>
        <v/>
      </c>
      <c r="N256" s="22" t="str">
        <f aca="false">IF(J256="","",$C256*N(INDEX(Products!$G$6:$G$55,MATCH($B256,Products!$A$6:$A$55,0))))</f>
        <v/>
      </c>
      <c r="O256" s="22" t="str">
        <f aca="false">IF(J256="","",J256-N($G256)-L256-M256-N256-N($F256))</f>
        <v/>
      </c>
      <c r="P256" s="48" t="str">
        <f aca="false">IF(J256="","",YEAR($A256))</f>
        <v/>
      </c>
      <c r="Q256" s="48" t="str">
        <f aca="false">IF(J256="","",MONTH($A256))</f>
        <v/>
      </c>
    </row>
    <row r="257" customFormat="false" ht="15" hidden="false" customHeight="false" outlineLevel="0" collapsed="false">
      <c r="A257" s="45"/>
      <c r="B257" s="42"/>
      <c r="C257" s="46"/>
      <c r="D257" s="46"/>
      <c r="E257" s="43"/>
      <c r="F257" s="43"/>
      <c r="G257" s="43"/>
      <c r="H257" s="47" t="str">
        <f aca="false">IF(AND($A257="",$B257="",$C257="",$D257=""),"",IF(OR($A257="",$B257="",$C257=""),"Add month, product and units",IF(I257="","Product not found",IF(AND($D257&lt;&gt;"",N($D257)&gt;N($C257)),"Orders are more than units sold",""))))</f>
        <v/>
      </c>
      <c r="I257" s="22" t="str">
        <f aca="false">IF($B257="","",IF($E257&lt;&gt;"",$E257,IFERROR(INDEX(Products!$C$6:$C$55,MATCH($B257,Products!$A$6:$A$55,0)),"")))</f>
        <v/>
      </c>
      <c r="J257" s="22" t="str">
        <f aca="false">IF(OR($A257="",$B257="",$C257="",I257="",AND($D257&lt;&gt;"",N($D257)&gt;N($C257))),"",$C257*I257)</f>
        <v/>
      </c>
      <c r="K257" s="21" t="str">
        <f aca="false">IF(J257="","",IF($D257&lt;&gt;"",$D257,$C257))</f>
        <v/>
      </c>
      <c r="L257" s="22" t="str">
        <f aca="false">IF(J257="","",J257*(INDEX(Products!$D$6:$D$55,MATCH($B257,Products!$A$6:$A$55,0))+INDEX(Products!$E$6:$E$55,MATCH($B257,Products!$A$6:$A$55,0))))</f>
        <v/>
      </c>
      <c r="M257" s="22" t="str">
        <f aca="false">IF(J257="","",K257*INDEX(Products!$F$6:$F$55,MATCH($B257,Products!$A$6:$A$55,0)))</f>
        <v/>
      </c>
      <c r="N257" s="22" t="str">
        <f aca="false">IF(J257="","",$C257*N(INDEX(Products!$G$6:$G$55,MATCH($B257,Products!$A$6:$A$55,0))))</f>
        <v/>
      </c>
      <c r="O257" s="22" t="str">
        <f aca="false">IF(J257="","",J257-N($G257)-L257-M257-N257-N($F257))</f>
        <v/>
      </c>
      <c r="P257" s="48" t="str">
        <f aca="false">IF(J257="","",YEAR($A257))</f>
        <v/>
      </c>
      <c r="Q257" s="48" t="str">
        <f aca="false">IF(J257="","",MONTH($A257))</f>
        <v/>
      </c>
    </row>
    <row r="258" customFormat="false" ht="15" hidden="false" customHeight="false" outlineLevel="0" collapsed="false">
      <c r="A258" s="45"/>
      <c r="B258" s="42"/>
      <c r="C258" s="46"/>
      <c r="D258" s="46"/>
      <c r="E258" s="43"/>
      <c r="F258" s="43"/>
      <c r="G258" s="43"/>
      <c r="H258" s="47" t="str">
        <f aca="false">IF(AND($A258="",$B258="",$C258="",$D258=""),"",IF(OR($A258="",$B258="",$C258=""),"Add month, product and units",IF(I258="","Product not found",IF(AND($D258&lt;&gt;"",N($D258)&gt;N($C258)),"Orders are more than units sold",""))))</f>
        <v/>
      </c>
      <c r="I258" s="22" t="str">
        <f aca="false">IF($B258="","",IF($E258&lt;&gt;"",$E258,IFERROR(INDEX(Products!$C$6:$C$55,MATCH($B258,Products!$A$6:$A$55,0)),"")))</f>
        <v/>
      </c>
      <c r="J258" s="22" t="str">
        <f aca="false">IF(OR($A258="",$B258="",$C258="",I258="",AND($D258&lt;&gt;"",N($D258)&gt;N($C258))),"",$C258*I258)</f>
        <v/>
      </c>
      <c r="K258" s="21" t="str">
        <f aca="false">IF(J258="","",IF($D258&lt;&gt;"",$D258,$C258))</f>
        <v/>
      </c>
      <c r="L258" s="22" t="str">
        <f aca="false">IF(J258="","",J258*(INDEX(Products!$D$6:$D$55,MATCH($B258,Products!$A$6:$A$55,0))+INDEX(Products!$E$6:$E$55,MATCH($B258,Products!$A$6:$A$55,0))))</f>
        <v/>
      </c>
      <c r="M258" s="22" t="str">
        <f aca="false">IF(J258="","",K258*INDEX(Products!$F$6:$F$55,MATCH($B258,Products!$A$6:$A$55,0)))</f>
        <v/>
      </c>
      <c r="N258" s="22" t="str">
        <f aca="false">IF(J258="","",$C258*N(INDEX(Products!$G$6:$G$55,MATCH($B258,Products!$A$6:$A$55,0))))</f>
        <v/>
      </c>
      <c r="O258" s="22" t="str">
        <f aca="false">IF(J258="","",J258-N($G258)-L258-M258-N258-N($F258))</f>
        <v/>
      </c>
      <c r="P258" s="48" t="str">
        <f aca="false">IF(J258="","",YEAR($A258))</f>
        <v/>
      </c>
      <c r="Q258" s="48" t="str">
        <f aca="false">IF(J258="","",MONTH($A258))</f>
        <v/>
      </c>
    </row>
    <row r="259" customFormat="false" ht="15" hidden="false" customHeight="false" outlineLevel="0" collapsed="false">
      <c r="A259" s="45"/>
      <c r="B259" s="42"/>
      <c r="C259" s="46"/>
      <c r="D259" s="46"/>
      <c r="E259" s="43"/>
      <c r="F259" s="43"/>
      <c r="G259" s="43"/>
      <c r="H259" s="47" t="str">
        <f aca="false">IF(AND($A259="",$B259="",$C259="",$D259=""),"",IF(OR($A259="",$B259="",$C259=""),"Add month, product and units",IF(I259="","Product not found",IF(AND($D259&lt;&gt;"",N($D259)&gt;N($C259)),"Orders are more than units sold",""))))</f>
        <v/>
      </c>
      <c r="I259" s="22" t="str">
        <f aca="false">IF($B259="","",IF($E259&lt;&gt;"",$E259,IFERROR(INDEX(Products!$C$6:$C$55,MATCH($B259,Products!$A$6:$A$55,0)),"")))</f>
        <v/>
      </c>
      <c r="J259" s="22" t="str">
        <f aca="false">IF(OR($A259="",$B259="",$C259="",I259="",AND($D259&lt;&gt;"",N($D259)&gt;N($C259))),"",$C259*I259)</f>
        <v/>
      </c>
      <c r="K259" s="21" t="str">
        <f aca="false">IF(J259="","",IF($D259&lt;&gt;"",$D259,$C259))</f>
        <v/>
      </c>
      <c r="L259" s="22" t="str">
        <f aca="false">IF(J259="","",J259*(INDEX(Products!$D$6:$D$55,MATCH($B259,Products!$A$6:$A$55,0))+INDEX(Products!$E$6:$E$55,MATCH($B259,Products!$A$6:$A$55,0))))</f>
        <v/>
      </c>
      <c r="M259" s="22" t="str">
        <f aca="false">IF(J259="","",K259*INDEX(Products!$F$6:$F$55,MATCH($B259,Products!$A$6:$A$55,0)))</f>
        <v/>
      </c>
      <c r="N259" s="22" t="str">
        <f aca="false">IF(J259="","",$C259*N(INDEX(Products!$G$6:$G$55,MATCH($B259,Products!$A$6:$A$55,0))))</f>
        <v/>
      </c>
      <c r="O259" s="22" t="str">
        <f aca="false">IF(J259="","",J259-N($G259)-L259-M259-N259-N($F259))</f>
        <v/>
      </c>
      <c r="P259" s="48" t="str">
        <f aca="false">IF(J259="","",YEAR($A259))</f>
        <v/>
      </c>
      <c r="Q259" s="48" t="str">
        <f aca="false">IF(J259="","",MONTH($A259))</f>
        <v/>
      </c>
    </row>
    <row r="260" customFormat="false" ht="15" hidden="false" customHeight="false" outlineLevel="0" collapsed="false">
      <c r="A260" s="45"/>
      <c r="B260" s="42"/>
      <c r="C260" s="46"/>
      <c r="D260" s="46"/>
      <c r="E260" s="43"/>
      <c r="F260" s="43"/>
      <c r="G260" s="43"/>
      <c r="H260" s="47" t="str">
        <f aca="false">IF(AND($A260="",$B260="",$C260="",$D260=""),"",IF(OR($A260="",$B260="",$C260=""),"Add month, product and units",IF(I260="","Product not found",IF(AND($D260&lt;&gt;"",N($D260)&gt;N($C260)),"Orders are more than units sold",""))))</f>
        <v/>
      </c>
      <c r="I260" s="22" t="str">
        <f aca="false">IF($B260="","",IF($E260&lt;&gt;"",$E260,IFERROR(INDEX(Products!$C$6:$C$55,MATCH($B260,Products!$A$6:$A$55,0)),"")))</f>
        <v/>
      </c>
      <c r="J260" s="22" t="str">
        <f aca="false">IF(OR($A260="",$B260="",$C260="",I260="",AND($D260&lt;&gt;"",N($D260)&gt;N($C260))),"",$C260*I260)</f>
        <v/>
      </c>
      <c r="K260" s="21" t="str">
        <f aca="false">IF(J260="","",IF($D260&lt;&gt;"",$D260,$C260))</f>
        <v/>
      </c>
      <c r="L260" s="22" t="str">
        <f aca="false">IF(J260="","",J260*(INDEX(Products!$D$6:$D$55,MATCH($B260,Products!$A$6:$A$55,0))+INDEX(Products!$E$6:$E$55,MATCH($B260,Products!$A$6:$A$55,0))))</f>
        <v/>
      </c>
      <c r="M260" s="22" t="str">
        <f aca="false">IF(J260="","",K260*INDEX(Products!$F$6:$F$55,MATCH($B260,Products!$A$6:$A$55,0)))</f>
        <v/>
      </c>
      <c r="N260" s="22" t="str">
        <f aca="false">IF(J260="","",$C260*N(INDEX(Products!$G$6:$G$55,MATCH($B260,Products!$A$6:$A$55,0))))</f>
        <v/>
      </c>
      <c r="O260" s="22" t="str">
        <f aca="false">IF(J260="","",J260-N($G260)-L260-M260-N260-N($F260))</f>
        <v/>
      </c>
      <c r="P260" s="48" t="str">
        <f aca="false">IF(J260="","",YEAR($A260))</f>
        <v/>
      </c>
      <c r="Q260" s="48" t="str">
        <f aca="false">IF(J260="","",MONTH($A260))</f>
        <v/>
      </c>
    </row>
    <row r="261" customFormat="false" ht="15" hidden="false" customHeight="false" outlineLevel="0" collapsed="false">
      <c r="A261" s="45"/>
      <c r="B261" s="42"/>
      <c r="C261" s="46"/>
      <c r="D261" s="46"/>
      <c r="E261" s="43"/>
      <c r="F261" s="43"/>
      <c r="G261" s="43"/>
      <c r="H261" s="47" t="str">
        <f aca="false">IF(AND($A261="",$B261="",$C261="",$D261=""),"",IF(OR($A261="",$B261="",$C261=""),"Add month, product and units",IF(I261="","Product not found",IF(AND($D261&lt;&gt;"",N($D261)&gt;N($C261)),"Orders are more than units sold",""))))</f>
        <v/>
      </c>
      <c r="I261" s="22" t="str">
        <f aca="false">IF($B261="","",IF($E261&lt;&gt;"",$E261,IFERROR(INDEX(Products!$C$6:$C$55,MATCH($B261,Products!$A$6:$A$55,0)),"")))</f>
        <v/>
      </c>
      <c r="J261" s="22" t="str">
        <f aca="false">IF(OR($A261="",$B261="",$C261="",I261="",AND($D261&lt;&gt;"",N($D261)&gt;N($C261))),"",$C261*I261)</f>
        <v/>
      </c>
      <c r="K261" s="21" t="str">
        <f aca="false">IF(J261="","",IF($D261&lt;&gt;"",$D261,$C261))</f>
        <v/>
      </c>
      <c r="L261" s="22" t="str">
        <f aca="false">IF(J261="","",J261*(INDEX(Products!$D$6:$D$55,MATCH($B261,Products!$A$6:$A$55,0))+INDEX(Products!$E$6:$E$55,MATCH($B261,Products!$A$6:$A$55,0))))</f>
        <v/>
      </c>
      <c r="M261" s="22" t="str">
        <f aca="false">IF(J261="","",K261*INDEX(Products!$F$6:$F$55,MATCH($B261,Products!$A$6:$A$55,0)))</f>
        <v/>
      </c>
      <c r="N261" s="22" t="str">
        <f aca="false">IF(J261="","",$C261*N(INDEX(Products!$G$6:$G$55,MATCH($B261,Products!$A$6:$A$55,0))))</f>
        <v/>
      </c>
      <c r="O261" s="22" t="str">
        <f aca="false">IF(J261="","",J261-N($G261)-L261-M261-N261-N($F261))</f>
        <v/>
      </c>
      <c r="P261" s="48" t="str">
        <f aca="false">IF(J261="","",YEAR($A261))</f>
        <v/>
      </c>
      <c r="Q261" s="48" t="str">
        <f aca="false">IF(J261="","",MONTH($A261))</f>
        <v/>
      </c>
    </row>
    <row r="262" customFormat="false" ht="15" hidden="false" customHeight="false" outlineLevel="0" collapsed="false">
      <c r="A262" s="45"/>
      <c r="B262" s="42"/>
      <c r="C262" s="46"/>
      <c r="D262" s="46"/>
      <c r="E262" s="43"/>
      <c r="F262" s="43"/>
      <c r="G262" s="43"/>
      <c r="H262" s="47" t="str">
        <f aca="false">IF(AND($A262="",$B262="",$C262="",$D262=""),"",IF(OR($A262="",$B262="",$C262=""),"Add month, product and units",IF(I262="","Product not found",IF(AND($D262&lt;&gt;"",N($D262)&gt;N($C262)),"Orders are more than units sold",""))))</f>
        <v/>
      </c>
      <c r="I262" s="22" t="str">
        <f aca="false">IF($B262="","",IF($E262&lt;&gt;"",$E262,IFERROR(INDEX(Products!$C$6:$C$55,MATCH($B262,Products!$A$6:$A$55,0)),"")))</f>
        <v/>
      </c>
      <c r="J262" s="22" t="str">
        <f aca="false">IF(OR($A262="",$B262="",$C262="",I262="",AND($D262&lt;&gt;"",N($D262)&gt;N($C262))),"",$C262*I262)</f>
        <v/>
      </c>
      <c r="K262" s="21" t="str">
        <f aca="false">IF(J262="","",IF($D262&lt;&gt;"",$D262,$C262))</f>
        <v/>
      </c>
      <c r="L262" s="22" t="str">
        <f aca="false">IF(J262="","",J262*(INDEX(Products!$D$6:$D$55,MATCH($B262,Products!$A$6:$A$55,0))+INDEX(Products!$E$6:$E$55,MATCH($B262,Products!$A$6:$A$55,0))))</f>
        <v/>
      </c>
      <c r="M262" s="22" t="str">
        <f aca="false">IF(J262="","",K262*INDEX(Products!$F$6:$F$55,MATCH($B262,Products!$A$6:$A$55,0)))</f>
        <v/>
      </c>
      <c r="N262" s="22" t="str">
        <f aca="false">IF(J262="","",$C262*N(INDEX(Products!$G$6:$G$55,MATCH($B262,Products!$A$6:$A$55,0))))</f>
        <v/>
      </c>
      <c r="O262" s="22" t="str">
        <f aca="false">IF(J262="","",J262-N($G262)-L262-M262-N262-N($F262))</f>
        <v/>
      </c>
      <c r="P262" s="48" t="str">
        <f aca="false">IF(J262="","",YEAR($A262))</f>
        <v/>
      </c>
      <c r="Q262" s="48" t="str">
        <f aca="false">IF(J262="","",MONTH($A262))</f>
        <v/>
      </c>
    </row>
    <row r="263" customFormat="false" ht="15" hidden="false" customHeight="false" outlineLevel="0" collapsed="false">
      <c r="A263" s="45"/>
      <c r="B263" s="42"/>
      <c r="C263" s="46"/>
      <c r="D263" s="46"/>
      <c r="E263" s="43"/>
      <c r="F263" s="43"/>
      <c r="G263" s="43"/>
      <c r="H263" s="47" t="str">
        <f aca="false">IF(AND($A263="",$B263="",$C263="",$D263=""),"",IF(OR($A263="",$B263="",$C263=""),"Add month, product and units",IF(I263="","Product not found",IF(AND($D263&lt;&gt;"",N($D263)&gt;N($C263)),"Orders are more than units sold",""))))</f>
        <v/>
      </c>
      <c r="I263" s="22" t="str">
        <f aca="false">IF($B263="","",IF($E263&lt;&gt;"",$E263,IFERROR(INDEX(Products!$C$6:$C$55,MATCH($B263,Products!$A$6:$A$55,0)),"")))</f>
        <v/>
      </c>
      <c r="J263" s="22" t="str">
        <f aca="false">IF(OR($A263="",$B263="",$C263="",I263="",AND($D263&lt;&gt;"",N($D263)&gt;N($C263))),"",$C263*I263)</f>
        <v/>
      </c>
      <c r="K263" s="21" t="str">
        <f aca="false">IF(J263="","",IF($D263&lt;&gt;"",$D263,$C263))</f>
        <v/>
      </c>
      <c r="L263" s="22" t="str">
        <f aca="false">IF(J263="","",J263*(INDEX(Products!$D$6:$D$55,MATCH($B263,Products!$A$6:$A$55,0))+INDEX(Products!$E$6:$E$55,MATCH($B263,Products!$A$6:$A$55,0))))</f>
        <v/>
      </c>
      <c r="M263" s="22" t="str">
        <f aca="false">IF(J263="","",K263*INDEX(Products!$F$6:$F$55,MATCH($B263,Products!$A$6:$A$55,0)))</f>
        <v/>
      </c>
      <c r="N263" s="22" t="str">
        <f aca="false">IF(J263="","",$C263*N(INDEX(Products!$G$6:$G$55,MATCH($B263,Products!$A$6:$A$55,0))))</f>
        <v/>
      </c>
      <c r="O263" s="22" t="str">
        <f aca="false">IF(J263="","",J263-N($G263)-L263-M263-N263-N($F263))</f>
        <v/>
      </c>
      <c r="P263" s="48" t="str">
        <f aca="false">IF(J263="","",YEAR($A263))</f>
        <v/>
      </c>
      <c r="Q263" s="48" t="str">
        <f aca="false">IF(J263="","",MONTH($A263))</f>
        <v/>
      </c>
    </row>
    <row r="264" customFormat="false" ht="15" hidden="false" customHeight="false" outlineLevel="0" collapsed="false">
      <c r="A264" s="45"/>
      <c r="B264" s="42"/>
      <c r="C264" s="46"/>
      <c r="D264" s="46"/>
      <c r="E264" s="43"/>
      <c r="F264" s="43"/>
      <c r="G264" s="43"/>
      <c r="H264" s="47" t="str">
        <f aca="false">IF(AND($A264="",$B264="",$C264="",$D264=""),"",IF(OR($A264="",$B264="",$C264=""),"Add month, product and units",IF(I264="","Product not found",IF(AND($D264&lt;&gt;"",N($D264)&gt;N($C264)),"Orders are more than units sold",""))))</f>
        <v/>
      </c>
      <c r="I264" s="22" t="str">
        <f aca="false">IF($B264="","",IF($E264&lt;&gt;"",$E264,IFERROR(INDEX(Products!$C$6:$C$55,MATCH($B264,Products!$A$6:$A$55,0)),"")))</f>
        <v/>
      </c>
      <c r="J264" s="22" t="str">
        <f aca="false">IF(OR($A264="",$B264="",$C264="",I264="",AND($D264&lt;&gt;"",N($D264)&gt;N($C264))),"",$C264*I264)</f>
        <v/>
      </c>
      <c r="K264" s="21" t="str">
        <f aca="false">IF(J264="","",IF($D264&lt;&gt;"",$D264,$C264))</f>
        <v/>
      </c>
      <c r="L264" s="22" t="str">
        <f aca="false">IF(J264="","",J264*(INDEX(Products!$D$6:$D$55,MATCH($B264,Products!$A$6:$A$55,0))+INDEX(Products!$E$6:$E$55,MATCH($B264,Products!$A$6:$A$55,0))))</f>
        <v/>
      </c>
      <c r="M264" s="22" t="str">
        <f aca="false">IF(J264="","",K264*INDEX(Products!$F$6:$F$55,MATCH($B264,Products!$A$6:$A$55,0)))</f>
        <v/>
      </c>
      <c r="N264" s="22" t="str">
        <f aca="false">IF(J264="","",$C264*N(INDEX(Products!$G$6:$G$55,MATCH($B264,Products!$A$6:$A$55,0))))</f>
        <v/>
      </c>
      <c r="O264" s="22" t="str">
        <f aca="false">IF(J264="","",J264-N($G264)-L264-M264-N264-N($F264))</f>
        <v/>
      </c>
      <c r="P264" s="48" t="str">
        <f aca="false">IF(J264="","",YEAR($A264))</f>
        <v/>
      </c>
      <c r="Q264" s="48" t="str">
        <f aca="false">IF(J264="","",MONTH($A264))</f>
        <v/>
      </c>
    </row>
    <row r="265" customFormat="false" ht="15" hidden="false" customHeight="false" outlineLevel="0" collapsed="false">
      <c r="A265" s="45"/>
      <c r="B265" s="42"/>
      <c r="C265" s="46"/>
      <c r="D265" s="46"/>
      <c r="E265" s="43"/>
      <c r="F265" s="43"/>
      <c r="G265" s="43"/>
      <c r="H265" s="47" t="str">
        <f aca="false">IF(AND($A265="",$B265="",$C265="",$D265=""),"",IF(OR($A265="",$B265="",$C265=""),"Add month, product and units",IF(I265="","Product not found",IF(AND($D265&lt;&gt;"",N($D265)&gt;N($C265)),"Orders are more than units sold",""))))</f>
        <v/>
      </c>
      <c r="I265" s="22" t="str">
        <f aca="false">IF($B265="","",IF($E265&lt;&gt;"",$E265,IFERROR(INDEX(Products!$C$6:$C$55,MATCH($B265,Products!$A$6:$A$55,0)),"")))</f>
        <v/>
      </c>
      <c r="J265" s="22" t="str">
        <f aca="false">IF(OR($A265="",$B265="",$C265="",I265="",AND($D265&lt;&gt;"",N($D265)&gt;N($C265))),"",$C265*I265)</f>
        <v/>
      </c>
      <c r="K265" s="21" t="str">
        <f aca="false">IF(J265="","",IF($D265&lt;&gt;"",$D265,$C265))</f>
        <v/>
      </c>
      <c r="L265" s="22" t="str">
        <f aca="false">IF(J265="","",J265*(INDEX(Products!$D$6:$D$55,MATCH($B265,Products!$A$6:$A$55,0))+INDEX(Products!$E$6:$E$55,MATCH($B265,Products!$A$6:$A$55,0))))</f>
        <v/>
      </c>
      <c r="M265" s="22" t="str">
        <f aca="false">IF(J265="","",K265*INDEX(Products!$F$6:$F$55,MATCH($B265,Products!$A$6:$A$55,0)))</f>
        <v/>
      </c>
      <c r="N265" s="22" t="str">
        <f aca="false">IF(J265="","",$C265*N(INDEX(Products!$G$6:$G$55,MATCH($B265,Products!$A$6:$A$55,0))))</f>
        <v/>
      </c>
      <c r="O265" s="22" t="str">
        <f aca="false">IF(J265="","",J265-N($G265)-L265-M265-N265-N($F265))</f>
        <v/>
      </c>
      <c r="P265" s="48" t="str">
        <f aca="false">IF(J265="","",YEAR($A265))</f>
        <v/>
      </c>
      <c r="Q265" s="48" t="str">
        <f aca="false">IF(J265="","",MONTH($A265))</f>
        <v/>
      </c>
    </row>
    <row r="266" customFormat="false" ht="15" hidden="false" customHeight="false" outlineLevel="0" collapsed="false">
      <c r="A266" s="45"/>
      <c r="B266" s="42"/>
      <c r="C266" s="46"/>
      <c r="D266" s="46"/>
      <c r="E266" s="43"/>
      <c r="F266" s="43"/>
      <c r="G266" s="43"/>
      <c r="H266" s="47" t="str">
        <f aca="false">IF(AND($A266="",$B266="",$C266="",$D266=""),"",IF(OR($A266="",$B266="",$C266=""),"Add month, product and units",IF(I266="","Product not found",IF(AND($D266&lt;&gt;"",N($D266)&gt;N($C266)),"Orders are more than units sold",""))))</f>
        <v/>
      </c>
      <c r="I266" s="22" t="str">
        <f aca="false">IF($B266="","",IF($E266&lt;&gt;"",$E266,IFERROR(INDEX(Products!$C$6:$C$55,MATCH($B266,Products!$A$6:$A$55,0)),"")))</f>
        <v/>
      </c>
      <c r="J266" s="22" t="str">
        <f aca="false">IF(OR($A266="",$B266="",$C266="",I266="",AND($D266&lt;&gt;"",N($D266)&gt;N($C266))),"",$C266*I266)</f>
        <v/>
      </c>
      <c r="K266" s="21" t="str">
        <f aca="false">IF(J266="","",IF($D266&lt;&gt;"",$D266,$C266))</f>
        <v/>
      </c>
      <c r="L266" s="22" t="str">
        <f aca="false">IF(J266="","",J266*(INDEX(Products!$D$6:$D$55,MATCH($B266,Products!$A$6:$A$55,0))+INDEX(Products!$E$6:$E$55,MATCH($B266,Products!$A$6:$A$55,0))))</f>
        <v/>
      </c>
      <c r="M266" s="22" t="str">
        <f aca="false">IF(J266="","",K266*INDEX(Products!$F$6:$F$55,MATCH($B266,Products!$A$6:$A$55,0)))</f>
        <v/>
      </c>
      <c r="N266" s="22" t="str">
        <f aca="false">IF(J266="","",$C266*N(INDEX(Products!$G$6:$G$55,MATCH($B266,Products!$A$6:$A$55,0))))</f>
        <v/>
      </c>
      <c r="O266" s="22" t="str">
        <f aca="false">IF(J266="","",J266-N($G266)-L266-M266-N266-N($F266))</f>
        <v/>
      </c>
      <c r="P266" s="48" t="str">
        <f aca="false">IF(J266="","",YEAR($A266))</f>
        <v/>
      </c>
      <c r="Q266" s="48" t="str">
        <f aca="false">IF(J266="","",MONTH($A266))</f>
        <v/>
      </c>
    </row>
    <row r="267" customFormat="false" ht="15" hidden="false" customHeight="false" outlineLevel="0" collapsed="false">
      <c r="A267" s="45"/>
      <c r="B267" s="42"/>
      <c r="C267" s="46"/>
      <c r="D267" s="46"/>
      <c r="E267" s="43"/>
      <c r="F267" s="43"/>
      <c r="G267" s="43"/>
      <c r="H267" s="47" t="str">
        <f aca="false">IF(AND($A267="",$B267="",$C267="",$D267=""),"",IF(OR($A267="",$B267="",$C267=""),"Add month, product and units",IF(I267="","Product not found",IF(AND($D267&lt;&gt;"",N($D267)&gt;N($C267)),"Orders are more than units sold",""))))</f>
        <v/>
      </c>
      <c r="I267" s="22" t="str">
        <f aca="false">IF($B267="","",IF($E267&lt;&gt;"",$E267,IFERROR(INDEX(Products!$C$6:$C$55,MATCH($B267,Products!$A$6:$A$55,0)),"")))</f>
        <v/>
      </c>
      <c r="J267" s="22" t="str">
        <f aca="false">IF(OR($A267="",$B267="",$C267="",I267="",AND($D267&lt;&gt;"",N($D267)&gt;N($C267))),"",$C267*I267)</f>
        <v/>
      </c>
      <c r="K267" s="21" t="str">
        <f aca="false">IF(J267="","",IF($D267&lt;&gt;"",$D267,$C267))</f>
        <v/>
      </c>
      <c r="L267" s="22" t="str">
        <f aca="false">IF(J267="","",J267*(INDEX(Products!$D$6:$D$55,MATCH($B267,Products!$A$6:$A$55,0))+INDEX(Products!$E$6:$E$55,MATCH($B267,Products!$A$6:$A$55,0))))</f>
        <v/>
      </c>
      <c r="M267" s="22" t="str">
        <f aca="false">IF(J267="","",K267*INDEX(Products!$F$6:$F$55,MATCH($B267,Products!$A$6:$A$55,0)))</f>
        <v/>
      </c>
      <c r="N267" s="22" t="str">
        <f aca="false">IF(J267="","",$C267*N(INDEX(Products!$G$6:$G$55,MATCH($B267,Products!$A$6:$A$55,0))))</f>
        <v/>
      </c>
      <c r="O267" s="22" t="str">
        <f aca="false">IF(J267="","",J267-N($G267)-L267-M267-N267-N($F267))</f>
        <v/>
      </c>
      <c r="P267" s="48" t="str">
        <f aca="false">IF(J267="","",YEAR($A267))</f>
        <v/>
      </c>
      <c r="Q267" s="48" t="str">
        <f aca="false">IF(J267="","",MONTH($A267))</f>
        <v/>
      </c>
    </row>
    <row r="268" customFormat="false" ht="15" hidden="false" customHeight="false" outlineLevel="0" collapsed="false">
      <c r="A268" s="45"/>
      <c r="B268" s="42"/>
      <c r="C268" s="46"/>
      <c r="D268" s="46"/>
      <c r="E268" s="43"/>
      <c r="F268" s="43"/>
      <c r="G268" s="43"/>
      <c r="H268" s="47" t="str">
        <f aca="false">IF(AND($A268="",$B268="",$C268="",$D268=""),"",IF(OR($A268="",$B268="",$C268=""),"Add month, product and units",IF(I268="","Product not found",IF(AND($D268&lt;&gt;"",N($D268)&gt;N($C268)),"Orders are more than units sold",""))))</f>
        <v/>
      </c>
      <c r="I268" s="22" t="str">
        <f aca="false">IF($B268="","",IF($E268&lt;&gt;"",$E268,IFERROR(INDEX(Products!$C$6:$C$55,MATCH($B268,Products!$A$6:$A$55,0)),"")))</f>
        <v/>
      </c>
      <c r="J268" s="22" t="str">
        <f aca="false">IF(OR($A268="",$B268="",$C268="",I268="",AND($D268&lt;&gt;"",N($D268)&gt;N($C268))),"",$C268*I268)</f>
        <v/>
      </c>
      <c r="K268" s="21" t="str">
        <f aca="false">IF(J268="","",IF($D268&lt;&gt;"",$D268,$C268))</f>
        <v/>
      </c>
      <c r="L268" s="22" t="str">
        <f aca="false">IF(J268="","",J268*(INDEX(Products!$D$6:$D$55,MATCH($B268,Products!$A$6:$A$55,0))+INDEX(Products!$E$6:$E$55,MATCH($B268,Products!$A$6:$A$55,0))))</f>
        <v/>
      </c>
      <c r="M268" s="22" t="str">
        <f aca="false">IF(J268="","",K268*INDEX(Products!$F$6:$F$55,MATCH($B268,Products!$A$6:$A$55,0)))</f>
        <v/>
      </c>
      <c r="N268" s="22" t="str">
        <f aca="false">IF(J268="","",$C268*N(INDEX(Products!$G$6:$G$55,MATCH($B268,Products!$A$6:$A$55,0))))</f>
        <v/>
      </c>
      <c r="O268" s="22" t="str">
        <f aca="false">IF(J268="","",J268-N($G268)-L268-M268-N268-N($F268))</f>
        <v/>
      </c>
      <c r="P268" s="48" t="str">
        <f aca="false">IF(J268="","",YEAR($A268))</f>
        <v/>
      </c>
      <c r="Q268" s="48" t="str">
        <f aca="false">IF(J268="","",MONTH($A268))</f>
        <v/>
      </c>
    </row>
    <row r="269" customFormat="false" ht="15" hidden="false" customHeight="false" outlineLevel="0" collapsed="false">
      <c r="A269" s="45"/>
      <c r="B269" s="42"/>
      <c r="C269" s="46"/>
      <c r="D269" s="46"/>
      <c r="E269" s="43"/>
      <c r="F269" s="43"/>
      <c r="G269" s="43"/>
      <c r="H269" s="47" t="str">
        <f aca="false">IF(AND($A269="",$B269="",$C269="",$D269=""),"",IF(OR($A269="",$B269="",$C269=""),"Add month, product and units",IF(I269="","Product not found",IF(AND($D269&lt;&gt;"",N($D269)&gt;N($C269)),"Orders are more than units sold",""))))</f>
        <v/>
      </c>
      <c r="I269" s="22" t="str">
        <f aca="false">IF($B269="","",IF($E269&lt;&gt;"",$E269,IFERROR(INDEX(Products!$C$6:$C$55,MATCH($B269,Products!$A$6:$A$55,0)),"")))</f>
        <v/>
      </c>
      <c r="J269" s="22" t="str">
        <f aca="false">IF(OR($A269="",$B269="",$C269="",I269="",AND($D269&lt;&gt;"",N($D269)&gt;N($C269))),"",$C269*I269)</f>
        <v/>
      </c>
      <c r="K269" s="21" t="str">
        <f aca="false">IF(J269="","",IF($D269&lt;&gt;"",$D269,$C269))</f>
        <v/>
      </c>
      <c r="L269" s="22" t="str">
        <f aca="false">IF(J269="","",J269*(INDEX(Products!$D$6:$D$55,MATCH($B269,Products!$A$6:$A$55,0))+INDEX(Products!$E$6:$E$55,MATCH($B269,Products!$A$6:$A$55,0))))</f>
        <v/>
      </c>
      <c r="M269" s="22" t="str">
        <f aca="false">IF(J269="","",K269*INDEX(Products!$F$6:$F$55,MATCH($B269,Products!$A$6:$A$55,0)))</f>
        <v/>
      </c>
      <c r="N269" s="22" t="str">
        <f aca="false">IF(J269="","",$C269*N(INDEX(Products!$G$6:$G$55,MATCH($B269,Products!$A$6:$A$55,0))))</f>
        <v/>
      </c>
      <c r="O269" s="22" t="str">
        <f aca="false">IF(J269="","",J269-N($G269)-L269-M269-N269-N($F269))</f>
        <v/>
      </c>
      <c r="P269" s="48" t="str">
        <f aca="false">IF(J269="","",YEAR($A269))</f>
        <v/>
      </c>
      <c r="Q269" s="48" t="str">
        <f aca="false">IF(J269="","",MONTH($A269))</f>
        <v/>
      </c>
    </row>
    <row r="270" customFormat="false" ht="15" hidden="false" customHeight="false" outlineLevel="0" collapsed="false">
      <c r="A270" s="45"/>
      <c r="B270" s="42"/>
      <c r="C270" s="46"/>
      <c r="D270" s="46"/>
      <c r="E270" s="43"/>
      <c r="F270" s="43"/>
      <c r="G270" s="43"/>
      <c r="H270" s="47" t="str">
        <f aca="false">IF(AND($A270="",$B270="",$C270="",$D270=""),"",IF(OR($A270="",$B270="",$C270=""),"Add month, product and units",IF(I270="","Product not found",IF(AND($D270&lt;&gt;"",N($D270)&gt;N($C270)),"Orders are more than units sold",""))))</f>
        <v/>
      </c>
      <c r="I270" s="22" t="str">
        <f aca="false">IF($B270="","",IF($E270&lt;&gt;"",$E270,IFERROR(INDEX(Products!$C$6:$C$55,MATCH($B270,Products!$A$6:$A$55,0)),"")))</f>
        <v/>
      </c>
      <c r="J270" s="22" t="str">
        <f aca="false">IF(OR($A270="",$B270="",$C270="",I270="",AND($D270&lt;&gt;"",N($D270)&gt;N($C270))),"",$C270*I270)</f>
        <v/>
      </c>
      <c r="K270" s="21" t="str">
        <f aca="false">IF(J270="","",IF($D270&lt;&gt;"",$D270,$C270))</f>
        <v/>
      </c>
      <c r="L270" s="22" t="str">
        <f aca="false">IF(J270="","",J270*(INDEX(Products!$D$6:$D$55,MATCH($B270,Products!$A$6:$A$55,0))+INDEX(Products!$E$6:$E$55,MATCH($B270,Products!$A$6:$A$55,0))))</f>
        <v/>
      </c>
      <c r="M270" s="22" t="str">
        <f aca="false">IF(J270="","",K270*INDEX(Products!$F$6:$F$55,MATCH($B270,Products!$A$6:$A$55,0)))</f>
        <v/>
      </c>
      <c r="N270" s="22" t="str">
        <f aca="false">IF(J270="","",$C270*N(INDEX(Products!$G$6:$G$55,MATCH($B270,Products!$A$6:$A$55,0))))</f>
        <v/>
      </c>
      <c r="O270" s="22" t="str">
        <f aca="false">IF(J270="","",J270-N($G270)-L270-M270-N270-N($F270))</f>
        <v/>
      </c>
      <c r="P270" s="48" t="str">
        <f aca="false">IF(J270="","",YEAR($A270))</f>
        <v/>
      </c>
      <c r="Q270" s="48" t="str">
        <f aca="false">IF(J270="","",MONTH($A270))</f>
        <v/>
      </c>
    </row>
    <row r="271" customFormat="false" ht="15" hidden="false" customHeight="false" outlineLevel="0" collapsed="false">
      <c r="A271" s="45"/>
      <c r="B271" s="42"/>
      <c r="C271" s="46"/>
      <c r="D271" s="46"/>
      <c r="E271" s="43"/>
      <c r="F271" s="43"/>
      <c r="G271" s="43"/>
      <c r="H271" s="47" t="str">
        <f aca="false">IF(AND($A271="",$B271="",$C271="",$D271=""),"",IF(OR($A271="",$B271="",$C271=""),"Add month, product and units",IF(I271="","Product not found",IF(AND($D271&lt;&gt;"",N($D271)&gt;N($C271)),"Orders are more than units sold",""))))</f>
        <v/>
      </c>
      <c r="I271" s="22" t="str">
        <f aca="false">IF($B271="","",IF($E271&lt;&gt;"",$E271,IFERROR(INDEX(Products!$C$6:$C$55,MATCH($B271,Products!$A$6:$A$55,0)),"")))</f>
        <v/>
      </c>
      <c r="J271" s="22" t="str">
        <f aca="false">IF(OR($A271="",$B271="",$C271="",I271="",AND($D271&lt;&gt;"",N($D271)&gt;N($C271))),"",$C271*I271)</f>
        <v/>
      </c>
      <c r="K271" s="21" t="str">
        <f aca="false">IF(J271="","",IF($D271&lt;&gt;"",$D271,$C271))</f>
        <v/>
      </c>
      <c r="L271" s="22" t="str">
        <f aca="false">IF(J271="","",J271*(INDEX(Products!$D$6:$D$55,MATCH($B271,Products!$A$6:$A$55,0))+INDEX(Products!$E$6:$E$55,MATCH($B271,Products!$A$6:$A$55,0))))</f>
        <v/>
      </c>
      <c r="M271" s="22" t="str">
        <f aca="false">IF(J271="","",K271*INDEX(Products!$F$6:$F$55,MATCH($B271,Products!$A$6:$A$55,0)))</f>
        <v/>
      </c>
      <c r="N271" s="22" t="str">
        <f aca="false">IF(J271="","",$C271*N(INDEX(Products!$G$6:$G$55,MATCH($B271,Products!$A$6:$A$55,0))))</f>
        <v/>
      </c>
      <c r="O271" s="22" t="str">
        <f aca="false">IF(J271="","",J271-N($G271)-L271-M271-N271-N($F271))</f>
        <v/>
      </c>
      <c r="P271" s="48" t="str">
        <f aca="false">IF(J271="","",YEAR($A271))</f>
        <v/>
      </c>
      <c r="Q271" s="48" t="str">
        <f aca="false">IF(J271="","",MONTH($A271))</f>
        <v/>
      </c>
    </row>
    <row r="272" customFormat="false" ht="15" hidden="false" customHeight="false" outlineLevel="0" collapsed="false">
      <c r="A272" s="45"/>
      <c r="B272" s="42"/>
      <c r="C272" s="46"/>
      <c r="D272" s="46"/>
      <c r="E272" s="43"/>
      <c r="F272" s="43"/>
      <c r="G272" s="43"/>
      <c r="H272" s="47" t="str">
        <f aca="false">IF(AND($A272="",$B272="",$C272="",$D272=""),"",IF(OR($A272="",$B272="",$C272=""),"Add month, product and units",IF(I272="","Product not found",IF(AND($D272&lt;&gt;"",N($D272)&gt;N($C272)),"Orders are more than units sold",""))))</f>
        <v/>
      </c>
      <c r="I272" s="22" t="str">
        <f aca="false">IF($B272="","",IF($E272&lt;&gt;"",$E272,IFERROR(INDEX(Products!$C$6:$C$55,MATCH($B272,Products!$A$6:$A$55,0)),"")))</f>
        <v/>
      </c>
      <c r="J272" s="22" t="str">
        <f aca="false">IF(OR($A272="",$B272="",$C272="",I272="",AND($D272&lt;&gt;"",N($D272)&gt;N($C272))),"",$C272*I272)</f>
        <v/>
      </c>
      <c r="K272" s="21" t="str">
        <f aca="false">IF(J272="","",IF($D272&lt;&gt;"",$D272,$C272))</f>
        <v/>
      </c>
      <c r="L272" s="22" t="str">
        <f aca="false">IF(J272="","",J272*(INDEX(Products!$D$6:$D$55,MATCH($B272,Products!$A$6:$A$55,0))+INDEX(Products!$E$6:$E$55,MATCH($B272,Products!$A$6:$A$55,0))))</f>
        <v/>
      </c>
      <c r="M272" s="22" t="str">
        <f aca="false">IF(J272="","",K272*INDEX(Products!$F$6:$F$55,MATCH($B272,Products!$A$6:$A$55,0)))</f>
        <v/>
      </c>
      <c r="N272" s="22" t="str">
        <f aca="false">IF(J272="","",$C272*N(INDEX(Products!$G$6:$G$55,MATCH($B272,Products!$A$6:$A$55,0))))</f>
        <v/>
      </c>
      <c r="O272" s="22" t="str">
        <f aca="false">IF(J272="","",J272-N($G272)-L272-M272-N272-N($F272))</f>
        <v/>
      </c>
      <c r="P272" s="48" t="str">
        <f aca="false">IF(J272="","",YEAR($A272))</f>
        <v/>
      </c>
      <c r="Q272" s="48" t="str">
        <f aca="false">IF(J272="","",MONTH($A272))</f>
        <v/>
      </c>
    </row>
    <row r="273" customFormat="false" ht="15" hidden="false" customHeight="false" outlineLevel="0" collapsed="false">
      <c r="A273" s="45"/>
      <c r="B273" s="42"/>
      <c r="C273" s="46"/>
      <c r="D273" s="46"/>
      <c r="E273" s="43"/>
      <c r="F273" s="43"/>
      <c r="G273" s="43"/>
      <c r="H273" s="47" t="str">
        <f aca="false">IF(AND($A273="",$B273="",$C273="",$D273=""),"",IF(OR($A273="",$B273="",$C273=""),"Add month, product and units",IF(I273="","Product not found",IF(AND($D273&lt;&gt;"",N($D273)&gt;N($C273)),"Orders are more than units sold",""))))</f>
        <v/>
      </c>
      <c r="I273" s="22" t="str">
        <f aca="false">IF($B273="","",IF($E273&lt;&gt;"",$E273,IFERROR(INDEX(Products!$C$6:$C$55,MATCH($B273,Products!$A$6:$A$55,0)),"")))</f>
        <v/>
      </c>
      <c r="J273" s="22" t="str">
        <f aca="false">IF(OR($A273="",$B273="",$C273="",I273="",AND($D273&lt;&gt;"",N($D273)&gt;N($C273))),"",$C273*I273)</f>
        <v/>
      </c>
      <c r="K273" s="21" t="str">
        <f aca="false">IF(J273="","",IF($D273&lt;&gt;"",$D273,$C273))</f>
        <v/>
      </c>
      <c r="L273" s="22" t="str">
        <f aca="false">IF(J273="","",J273*(INDEX(Products!$D$6:$D$55,MATCH($B273,Products!$A$6:$A$55,0))+INDEX(Products!$E$6:$E$55,MATCH($B273,Products!$A$6:$A$55,0))))</f>
        <v/>
      </c>
      <c r="M273" s="22" t="str">
        <f aca="false">IF(J273="","",K273*INDEX(Products!$F$6:$F$55,MATCH($B273,Products!$A$6:$A$55,0)))</f>
        <v/>
      </c>
      <c r="N273" s="22" t="str">
        <f aca="false">IF(J273="","",$C273*N(INDEX(Products!$G$6:$G$55,MATCH($B273,Products!$A$6:$A$55,0))))</f>
        <v/>
      </c>
      <c r="O273" s="22" t="str">
        <f aca="false">IF(J273="","",J273-N($G273)-L273-M273-N273-N($F273))</f>
        <v/>
      </c>
      <c r="P273" s="48" t="str">
        <f aca="false">IF(J273="","",YEAR($A273))</f>
        <v/>
      </c>
      <c r="Q273" s="48" t="str">
        <f aca="false">IF(J273="","",MONTH($A273))</f>
        <v/>
      </c>
    </row>
    <row r="274" customFormat="false" ht="15" hidden="false" customHeight="false" outlineLevel="0" collapsed="false">
      <c r="A274" s="45"/>
      <c r="B274" s="42"/>
      <c r="C274" s="46"/>
      <c r="D274" s="46"/>
      <c r="E274" s="43"/>
      <c r="F274" s="43"/>
      <c r="G274" s="43"/>
      <c r="H274" s="47" t="str">
        <f aca="false">IF(AND($A274="",$B274="",$C274="",$D274=""),"",IF(OR($A274="",$B274="",$C274=""),"Add month, product and units",IF(I274="","Product not found",IF(AND($D274&lt;&gt;"",N($D274)&gt;N($C274)),"Orders are more than units sold",""))))</f>
        <v/>
      </c>
      <c r="I274" s="22" t="str">
        <f aca="false">IF($B274="","",IF($E274&lt;&gt;"",$E274,IFERROR(INDEX(Products!$C$6:$C$55,MATCH($B274,Products!$A$6:$A$55,0)),"")))</f>
        <v/>
      </c>
      <c r="J274" s="22" t="str">
        <f aca="false">IF(OR($A274="",$B274="",$C274="",I274="",AND($D274&lt;&gt;"",N($D274)&gt;N($C274))),"",$C274*I274)</f>
        <v/>
      </c>
      <c r="K274" s="21" t="str">
        <f aca="false">IF(J274="","",IF($D274&lt;&gt;"",$D274,$C274))</f>
        <v/>
      </c>
      <c r="L274" s="22" t="str">
        <f aca="false">IF(J274="","",J274*(INDEX(Products!$D$6:$D$55,MATCH($B274,Products!$A$6:$A$55,0))+INDEX(Products!$E$6:$E$55,MATCH($B274,Products!$A$6:$A$55,0))))</f>
        <v/>
      </c>
      <c r="M274" s="22" t="str">
        <f aca="false">IF(J274="","",K274*INDEX(Products!$F$6:$F$55,MATCH($B274,Products!$A$6:$A$55,0)))</f>
        <v/>
      </c>
      <c r="N274" s="22" t="str">
        <f aca="false">IF(J274="","",$C274*N(INDEX(Products!$G$6:$G$55,MATCH($B274,Products!$A$6:$A$55,0))))</f>
        <v/>
      </c>
      <c r="O274" s="22" t="str">
        <f aca="false">IF(J274="","",J274-N($G274)-L274-M274-N274-N($F274))</f>
        <v/>
      </c>
      <c r="P274" s="48" t="str">
        <f aca="false">IF(J274="","",YEAR($A274))</f>
        <v/>
      </c>
      <c r="Q274" s="48" t="str">
        <f aca="false">IF(J274="","",MONTH($A274))</f>
        <v/>
      </c>
    </row>
    <row r="275" customFormat="false" ht="15" hidden="false" customHeight="false" outlineLevel="0" collapsed="false">
      <c r="A275" s="45"/>
      <c r="B275" s="42"/>
      <c r="C275" s="46"/>
      <c r="D275" s="46"/>
      <c r="E275" s="43"/>
      <c r="F275" s="43"/>
      <c r="G275" s="43"/>
      <c r="H275" s="47" t="str">
        <f aca="false">IF(AND($A275="",$B275="",$C275="",$D275=""),"",IF(OR($A275="",$B275="",$C275=""),"Add month, product and units",IF(I275="","Product not found",IF(AND($D275&lt;&gt;"",N($D275)&gt;N($C275)),"Orders are more than units sold",""))))</f>
        <v/>
      </c>
      <c r="I275" s="22" t="str">
        <f aca="false">IF($B275="","",IF($E275&lt;&gt;"",$E275,IFERROR(INDEX(Products!$C$6:$C$55,MATCH($B275,Products!$A$6:$A$55,0)),"")))</f>
        <v/>
      </c>
      <c r="J275" s="22" t="str">
        <f aca="false">IF(OR($A275="",$B275="",$C275="",I275="",AND($D275&lt;&gt;"",N($D275)&gt;N($C275))),"",$C275*I275)</f>
        <v/>
      </c>
      <c r="K275" s="21" t="str">
        <f aca="false">IF(J275="","",IF($D275&lt;&gt;"",$D275,$C275))</f>
        <v/>
      </c>
      <c r="L275" s="22" t="str">
        <f aca="false">IF(J275="","",J275*(INDEX(Products!$D$6:$D$55,MATCH($B275,Products!$A$6:$A$55,0))+INDEX(Products!$E$6:$E$55,MATCH($B275,Products!$A$6:$A$55,0))))</f>
        <v/>
      </c>
      <c r="M275" s="22" t="str">
        <f aca="false">IF(J275="","",K275*INDEX(Products!$F$6:$F$55,MATCH($B275,Products!$A$6:$A$55,0)))</f>
        <v/>
      </c>
      <c r="N275" s="22" t="str">
        <f aca="false">IF(J275="","",$C275*N(INDEX(Products!$G$6:$G$55,MATCH($B275,Products!$A$6:$A$55,0))))</f>
        <v/>
      </c>
      <c r="O275" s="22" t="str">
        <f aca="false">IF(J275="","",J275-N($G275)-L275-M275-N275-N($F275))</f>
        <v/>
      </c>
      <c r="P275" s="48" t="str">
        <f aca="false">IF(J275="","",YEAR($A275))</f>
        <v/>
      </c>
      <c r="Q275" s="48" t="str">
        <f aca="false">IF(J275="","",MONTH($A275))</f>
        <v/>
      </c>
    </row>
    <row r="276" customFormat="false" ht="15" hidden="false" customHeight="false" outlineLevel="0" collapsed="false">
      <c r="A276" s="45"/>
      <c r="B276" s="42"/>
      <c r="C276" s="46"/>
      <c r="D276" s="46"/>
      <c r="E276" s="43"/>
      <c r="F276" s="43"/>
      <c r="G276" s="43"/>
      <c r="H276" s="47" t="str">
        <f aca="false">IF(AND($A276="",$B276="",$C276="",$D276=""),"",IF(OR($A276="",$B276="",$C276=""),"Add month, product and units",IF(I276="","Product not found",IF(AND($D276&lt;&gt;"",N($D276)&gt;N($C276)),"Orders are more than units sold",""))))</f>
        <v/>
      </c>
      <c r="I276" s="22" t="str">
        <f aca="false">IF($B276="","",IF($E276&lt;&gt;"",$E276,IFERROR(INDEX(Products!$C$6:$C$55,MATCH($B276,Products!$A$6:$A$55,0)),"")))</f>
        <v/>
      </c>
      <c r="J276" s="22" t="str">
        <f aca="false">IF(OR($A276="",$B276="",$C276="",I276="",AND($D276&lt;&gt;"",N($D276)&gt;N($C276))),"",$C276*I276)</f>
        <v/>
      </c>
      <c r="K276" s="21" t="str">
        <f aca="false">IF(J276="","",IF($D276&lt;&gt;"",$D276,$C276))</f>
        <v/>
      </c>
      <c r="L276" s="22" t="str">
        <f aca="false">IF(J276="","",J276*(INDEX(Products!$D$6:$D$55,MATCH($B276,Products!$A$6:$A$55,0))+INDEX(Products!$E$6:$E$55,MATCH($B276,Products!$A$6:$A$55,0))))</f>
        <v/>
      </c>
      <c r="M276" s="22" t="str">
        <f aca="false">IF(J276="","",K276*INDEX(Products!$F$6:$F$55,MATCH($B276,Products!$A$6:$A$55,0)))</f>
        <v/>
      </c>
      <c r="N276" s="22" t="str">
        <f aca="false">IF(J276="","",$C276*N(INDEX(Products!$G$6:$G$55,MATCH($B276,Products!$A$6:$A$55,0))))</f>
        <v/>
      </c>
      <c r="O276" s="22" t="str">
        <f aca="false">IF(J276="","",J276-N($G276)-L276-M276-N276-N($F276))</f>
        <v/>
      </c>
      <c r="P276" s="48" t="str">
        <f aca="false">IF(J276="","",YEAR($A276))</f>
        <v/>
      </c>
      <c r="Q276" s="48" t="str">
        <f aca="false">IF(J276="","",MONTH($A276))</f>
        <v/>
      </c>
    </row>
    <row r="277" customFormat="false" ht="15" hidden="false" customHeight="false" outlineLevel="0" collapsed="false">
      <c r="A277" s="45"/>
      <c r="B277" s="42"/>
      <c r="C277" s="46"/>
      <c r="D277" s="46"/>
      <c r="E277" s="43"/>
      <c r="F277" s="43"/>
      <c r="G277" s="43"/>
      <c r="H277" s="47" t="str">
        <f aca="false">IF(AND($A277="",$B277="",$C277="",$D277=""),"",IF(OR($A277="",$B277="",$C277=""),"Add month, product and units",IF(I277="","Product not found",IF(AND($D277&lt;&gt;"",N($D277)&gt;N($C277)),"Orders are more than units sold",""))))</f>
        <v/>
      </c>
      <c r="I277" s="22" t="str">
        <f aca="false">IF($B277="","",IF($E277&lt;&gt;"",$E277,IFERROR(INDEX(Products!$C$6:$C$55,MATCH($B277,Products!$A$6:$A$55,0)),"")))</f>
        <v/>
      </c>
      <c r="J277" s="22" t="str">
        <f aca="false">IF(OR($A277="",$B277="",$C277="",I277="",AND($D277&lt;&gt;"",N($D277)&gt;N($C277))),"",$C277*I277)</f>
        <v/>
      </c>
      <c r="K277" s="21" t="str">
        <f aca="false">IF(J277="","",IF($D277&lt;&gt;"",$D277,$C277))</f>
        <v/>
      </c>
      <c r="L277" s="22" t="str">
        <f aca="false">IF(J277="","",J277*(INDEX(Products!$D$6:$D$55,MATCH($B277,Products!$A$6:$A$55,0))+INDEX(Products!$E$6:$E$55,MATCH($B277,Products!$A$6:$A$55,0))))</f>
        <v/>
      </c>
      <c r="M277" s="22" t="str">
        <f aca="false">IF(J277="","",K277*INDEX(Products!$F$6:$F$55,MATCH($B277,Products!$A$6:$A$55,0)))</f>
        <v/>
      </c>
      <c r="N277" s="22" t="str">
        <f aca="false">IF(J277="","",$C277*N(INDEX(Products!$G$6:$G$55,MATCH($B277,Products!$A$6:$A$55,0))))</f>
        <v/>
      </c>
      <c r="O277" s="22" t="str">
        <f aca="false">IF(J277="","",J277-N($G277)-L277-M277-N277-N($F277))</f>
        <v/>
      </c>
      <c r="P277" s="48" t="str">
        <f aca="false">IF(J277="","",YEAR($A277))</f>
        <v/>
      </c>
      <c r="Q277" s="48" t="str">
        <f aca="false">IF(J277="","",MONTH($A277))</f>
        <v/>
      </c>
    </row>
    <row r="278" customFormat="false" ht="15" hidden="false" customHeight="false" outlineLevel="0" collapsed="false">
      <c r="A278" s="45"/>
      <c r="B278" s="42"/>
      <c r="C278" s="46"/>
      <c r="D278" s="46"/>
      <c r="E278" s="43"/>
      <c r="F278" s="43"/>
      <c r="G278" s="43"/>
      <c r="H278" s="47" t="str">
        <f aca="false">IF(AND($A278="",$B278="",$C278="",$D278=""),"",IF(OR($A278="",$B278="",$C278=""),"Add month, product and units",IF(I278="","Product not found",IF(AND($D278&lt;&gt;"",N($D278)&gt;N($C278)),"Orders are more than units sold",""))))</f>
        <v/>
      </c>
      <c r="I278" s="22" t="str">
        <f aca="false">IF($B278="","",IF($E278&lt;&gt;"",$E278,IFERROR(INDEX(Products!$C$6:$C$55,MATCH($B278,Products!$A$6:$A$55,0)),"")))</f>
        <v/>
      </c>
      <c r="J278" s="22" t="str">
        <f aca="false">IF(OR($A278="",$B278="",$C278="",I278="",AND($D278&lt;&gt;"",N($D278)&gt;N($C278))),"",$C278*I278)</f>
        <v/>
      </c>
      <c r="K278" s="21" t="str">
        <f aca="false">IF(J278="","",IF($D278&lt;&gt;"",$D278,$C278))</f>
        <v/>
      </c>
      <c r="L278" s="22" t="str">
        <f aca="false">IF(J278="","",J278*(INDEX(Products!$D$6:$D$55,MATCH($B278,Products!$A$6:$A$55,0))+INDEX(Products!$E$6:$E$55,MATCH($B278,Products!$A$6:$A$55,0))))</f>
        <v/>
      </c>
      <c r="M278" s="22" t="str">
        <f aca="false">IF(J278="","",K278*INDEX(Products!$F$6:$F$55,MATCH($B278,Products!$A$6:$A$55,0)))</f>
        <v/>
      </c>
      <c r="N278" s="22" t="str">
        <f aca="false">IF(J278="","",$C278*N(INDEX(Products!$G$6:$G$55,MATCH($B278,Products!$A$6:$A$55,0))))</f>
        <v/>
      </c>
      <c r="O278" s="22" t="str">
        <f aca="false">IF(J278="","",J278-N($G278)-L278-M278-N278-N($F278))</f>
        <v/>
      </c>
      <c r="P278" s="48" t="str">
        <f aca="false">IF(J278="","",YEAR($A278))</f>
        <v/>
      </c>
      <c r="Q278" s="48" t="str">
        <f aca="false">IF(J278="","",MONTH($A278))</f>
        <v/>
      </c>
    </row>
    <row r="279" customFormat="false" ht="15" hidden="false" customHeight="false" outlineLevel="0" collapsed="false">
      <c r="A279" s="45"/>
      <c r="B279" s="42"/>
      <c r="C279" s="46"/>
      <c r="D279" s="46"/>
      <c r="E279" s="43"/>
      <c r="F279" s="43"/>
      <c r="G279" s="43"/>
      <c r="H279" s="47" t="str">
        <f aca="false">IF(AND($A279="",$B279="",$C279="",$D279=""),"",IF(OR($A279="",$B279="",$C279=""),"Add month, product and units",IF(I279="","Product not found",IF(AND($D279&lt;&gt;"",N($D279)&gt;N($C279)),"Orders are more than units sold",""))))</f>
        <v/>
      </c>
      <c r="I279" s="22" t="str">
        <f aca="false">IF($B279="","",IF($E279&lt;&gt;"",$E279,IFERROR(INDEX(Products!$C$6:$C$55,MATCH($B279,Products!$A$6:$A$55,0)),"")))</f>
        <v/>
      </c>
      <c r="J279" s="22" t="str">
        <f aca="false">IF(OR($A279="",$B279="",$C279="",I279="",AND($D279&lt;&gt;"",N($D279)&gt;N($C279))),"",$C279*I279)</f>
        <v/>
      </c>
      <c r="K279" s="21" t="str">
        <f aca="false">IF(J279="","",IF($D279&lt;&gt;"",$D279,$C279))</f>
        <v/>
      </c>
      <c r="L279" s="22" t="str">
        <f aca="false">IF(J279="","",J279*(INDEX(Products!$D$6:$D$55,MATCH($B279,Products!$A$6:$A$55,0))+INDEX(Products!$E$6:$E$55,MATCH($B279,Products!$A$6:$A$55,0))))</f>
        <v/>
      </c>
      <c r="M279" s="22" t="str">
        <f aca="false">IF(J279="","",K279*INDEX(Products!$F$6:$F$55,MATCH($B279,Products!$A$6:$A$55,0)))</f>
        <v/>
      </c>
      <c r="N279" s="22" t="str">
        <f aca="false">IF(J279="","",$C279*N(INDEX(Products!$G$6:$G$55,MATCH($B279,Products!$A$6:$A$55,0))))</f>
        <v/>
      </c>
      <c r="O279" s="22" t="str">
        <f aca="false">IF(J279="","",J279-N($G279)-L279-M279-N279-N($F279))</f>
        <v/>
      </c>
      <c r="P279" s="48" t="str">
        <f aca="false">IF(J279="","",YEAR($A279))</f>
        <v/>
      </c>
      <c r="Q279" s="48" t="str">
        <f aca="false">IF(J279="","",MONTH($A279))</f>
        <v/>
      </c>
    </row>
    <row r="280" customFormat="false" ht="15" hidden="false" customHeight="false" outlineLevel="0" collapsed="false">
      <c r="A280" s="45"/>
      <c r="B280" s="42"/>
      <c r="C280" s="46"/>
      <c r="D280" s="46"/>
      <c r="E280" s="43"/>
      <c r="F280" s="43"/>
      <c r="G280" s="43"/>
      <c r="H280" s="47" t="str">
        <f aca="false">IF(AND($A280="",$B280="",$C280="",$D280=""),"",IF(OR($A280="",$B280="",$C280=""),"Add month, product and units",IF(I280="","Product not found",IF(AND($D280&lt;&gt;"",N($D280)&gt;N($C280)),"Orders are more than units sold",""))))</f>
        <v/>
      </c>
      <c r="I280" s="22" t="str">
        <f aca="false">IF($B280="","",IF($E280&lt;&gt;"",$E280,IFERROR(INDEX(Products!$C$6:$C$55,MATCH($B280,Products!$A$6:$A$55,0)),"")))</f>
        <v/>
      </c>
      <c r="J280" s="22" t="str">
        <f aca="false">IF(OR($A280="",$B280="",$C280="",I280="",AND($D280&lt;&gt;"",N($D280)&gt;N($C280))),"",$C280*I280)</f>
        <v/>
      </c>
      <c r="K280" s="21" t="str">
        <f aca="false">IF(J280="","",IF($D280&lt;&gt;"",$D280,$C280))</f>
        <v/>
      </c>
      <c r="L280" s="22" t="str">
        <f aca="false">IF(J280="","",J280*(INDEX(Products!$D$6:$D$55,MATCH($B280,Products!$A$6:$A$55,0))+INDEX(Products!$E$6:$E$55,MATCH($B280,Products!$A$6:$A$55,0))))</f>
        <v/>
      </c>
      <c r="M280" s="22" t="str">
        <f aca="false">IF(J280="","",K280*INDEX(Products!$F$6:$F$55,MATCH($B280,Products!$A$6:$A$55,0)))</f>
        <v/>
      </c>
      <c r="N280" s="22" t="str">
        <f aca="false">IF(J280="","",$C280*N(INDEX(Products!$G$6:$G$55,MATCH($B280,Products!$A$6:$A$55,0))))</f>
        <v/>
      </c>
      <c r="O280" s="22" t="str">
        <f aca="false">IF(J280="","",J280-N($G280)-L280-M280-N280-N($F280))</f>
        <v/>
      </c>
      <c r="P280" s="48" t="str">
        <f aca="false">IF(J280="","",YEAR($A280))</f>
        <v/>
      </c>
      <c r="Q280" s="48" t="str">
        <f aca="false">IF(J280="","",MONTH($A280))</f>
        <v/>
      </c>
    </row>
    <row r="281" customFormat="false" ht="15" hidden="false" customHeight="false" outlineLevel="0" collapsed="false">
      <c r="A281" s="45"/>
      <c r="B281" s="42"/>
      <c r="C281" s="46"/>
      <c r="D281" s="46"/>
      <c r="E281" s="43"/>
      <c r="F281" s="43"/>
      <c r="G281" s="43"/>
      <c r="H281" s="47" t="str">
        <f aca="false">IF(AND($A281="",$B281="",$C281="",$D281=""),"",IF(OR($A281="",$B281="",$C281=""),"Add month, product and units",IF(I281="","Product not found",IF(AND($D281&lt;&gt;"",N($D281)&gt;N($C281)),"Orders are more than units sold",""))))</f>
        <v/>
      </c>
      <c r="I281" s="22" t="str">
        <f aca="false">IF($B281="","",IF($E281&lt;&gt;"",$E281,IFERROR(INDEX(Products!$C$6:$C$55,MATCH($B281,Products!$A$6:$A$55,0)),"")))</f>
        <v/>
      </c>
      <c r="J281" s="22" t="str">
        <f aca="false">IF(OR($A281="",$B281="",$C281="",I281="",AND($D281&lt;&gt;"",N($D281)&gt;N($C281))),"",$C281*I281)</f>
        <v/>
      </c>
      <c r="K281" s="21" t="str">
        <f aca="false">IF(J281="","",IF($D281&lt;&gt;"",$D281,$C281))</f>
        <v/>
      </c>
      <c r="L281" s="22" t="str">
        <f aca="false">IF(J281="","",J281*(INDEX(Products!$D$6:$D$55,MATCH($B281,Products!$A$6:$A$55,0))+INDEX(Products!$E$6:$E$55,MATCH($B281,Products!$A$6:$A$55,0))))</f>
        <v/>
      </c>
      <c r="M281" s="22" t="str">
        <f aca="false">IF(J281="","",K281*INDEX(Products!$F$6:$F$55,MATCH($B281,Products!$A$6:$A$55,0)))</f>
        <v/>
      </c>
      <c r="N281" s="22" t="str">
        <f aca="false">IF(J281="","",$C281*N(INDEX(Products!$G$6:$G$55,MATCH($B281,Products!$A$6:$A$55,0))))</f>
        <v/>
      </c>
      <c r="O281" s="22" t="str">
        <f aca="false">IF(J281="","",J281-N($G281)-L281-M281-N281-N($F281))</f>
        <v/>
      </c>
      <c r="P281" s="48" t="str">
        <f aca="false">IF(J281="","",YEAR($A281))</f>
        <v/>
      </c>
      <c r="Q281" s="48" t="str">
        <f aca="false">IF(J281="","",MONTH($A281))</f>
        <v/>
      </c>
    </row>
    <row r="282" customFormat="false" ht="15" hidden="false" customHeight="false" outlineLevel="0" collapsed="false">
      <c r="A282" s="45"/>
      <c r="B282" s="42"/>
      <c r="C282" s="46"/>
      <c r="D282" s="46"/>
      <c r="E282" s="43"/>
      <c r="F282" s="43"/>
      <c r="G282" s="43"/>
      <c r="H282" s="47" t="str">
        <f aca="false">IF(AND($A282="",$B282="",$C282="",$D282=""),"",IF(OR($A282="",$B282="",$C282=""),"Add month, product and units",IF(I282="","Product not found",IF(AND($D282&lt;&gt;"",N($D282)&gt;N($C282)),"Orders are more than units sold",""))))</f>
        <v/>
      </c>
      <c r="I282" s="22" t="str">
        <f aca="false">IF($B282="","",IF($E282&lt;&gt;"",$E282,IFERROR(INDEX(Products!$C$6:$C$55,MATCH($B282,Products!$A$6:$A$55,0)),"")))</f>
        <v/>
      </c>
      <c r="J282" s="22" t="str">
        <f aca="false">IF(OR($A282="",$B282="",$C282="",I282="",AND($D282&lt;&gt;"",N($D282)&gt;N($C282))),"",$C282*I282)</f>
        <v/>
      </c>
      <c r="K282" s="21" t="str">
        <f aca="false">IF(J282="","",IF($D282&lt;&gt;"",$D282,$C282))</f>
        <v/>
      </c>
      <c r="L282" s="22" t="str">
        <f aca="false">IF(J282="","",J282*(INDEX(Products!$D$6:$D$55,MATCH($B282,Products!$A$6:$A$55,0))+INDEX(Products!$E$6:$E$55,MATCH($B282,Products!$A$6:$A$55,0))))</f>
        <v/>
      </c>
      <c r="M282" s="22" t="str">
        <f aca="false">IF(J282="","",K282*INDEX(Products!$F$6:$F$55,MATCH($B282,Products!$A$6:$A$55,0)))</f>
        <v/>
      </c>
      <c r="N282" s="22" t="str">
        <f aca="false">IF(J282="","",$C282*N(INDEX(Products!$G$6:$G$55,MATCH($B282,Products!$A$6:$A$55,0))))</f>
        <v/>
      </c>
      <c r="O282" s="22" t="str">
        <f aca="false">IF(J282="","",J282-N($G282)-L282-M282-N282-N($F282))</f>
        <v/>
      </c>
      <c r="P282" s="48" t="str">
        <f aca="false">IF(J282="","",YEAR($A282))</f>
        <v/>
      </c>
      <c r="Q282" s="48" t="str">
        <f aca="false">IF(J282="","",MONTH($A282))</f>
        <v/>
      </c>
    </row>
    <row r="283" customFormat="false" ht="15" hidden="false" customHeight="false" outlineLevel="0" collapsed="false">
      <c r="A283" s="45"/>
      <c r="B283" s="42"/>
      <c r="C283" s="46"/>
      <c r="D283" s="46"/>
      <c r="E283" s="43"/>
      <c r="F283" s="43"/>
      <c r="G283" s="43"/>
      <c r="H283" s="47" t="str">
        <f aca="false">IF(AND($A283="",$B283="",$C283="",$D283=""),"",IF(OR($A283="",$B283="",$C283=""),"Add month, product and units",IF(I283="","Product not found",IF(AND($D283&lt;&gt;"",N($D283)&gt;N($C283)),"Orders are more than units sold",""))))</f>
        <v/>
      </c>
      <c r="I283" s="22" t="str">
        <f aca="false">IF($B283="","",IF($E283&lt;&gt;"",$E283,IFERROR(INDEX(Products!$C$6:$C$55,MATCH($B283,Products!$A$6:$A$55,0)),"")))</f>
        <v/>
      </c>
      <c r="J283" s="22" t="str">
        <f aca="false">IF(OR($A283="",$B283="",$C283="",I283="",AND($D283&lt;&gt;"",N($D283)&gt;N($C283))),"",$C283*I283)</f>
        <v/>
      </c>
      <c r="K283" s="21" t="str">
        <f aca="false">IF(J283="","",IF($D283&lt;&gt;"",$D283,$C283))</f>
        <v/>
      </c>
      <c r="L283" s="22" t="str">
        <f aca="false">IF(J283="","",J283*(INDEX(Products!$D$6:$D$55,MATCH($B283,Products!$A$6:$A$55,0))+INDEX(Products!$E$6:$E$55,MATCH($B283,Products!$A$6:$A$55,0))))</f>
        <v/>
      </c>
      <c r="M283" s="22" t="str">
        <f aca="false">IF(J283="","",K283*INDEX(Products!$F$6:$F$55,MATCH($B283,Products!$A$6:$A$55,0)))</f>
        <v/>
      </c>
      <c r="N283" s="22" t="str">
        <f aca="false">IF(J283="","",$C283*N(INDEX(Products!$G$6:$G$55,MATCH($B283,Products!$A$6:$A$55,0))))</f>
        <v/>
      </c>
      <c r="O283" s="22" t="str">
        <f aca="false">IF(J283="","",J283-N($G283)-L283-M283-N283-N($F283))</f>
        <v/>
      </c>
      <c r="P283" s="48" t="str">
        <f aca="false">IF(J283="","",YEAR($A283))</f>
        <v/>
      </c>
      <c r="Q283" s="48" t="str">
        <f aca="false">IF(J283="","",MONTH($A283))</f>
        <v/>
      </c>
    </row>
    <row r="284" customFormat="false" ht="15" hidden="false" customHeight="false" outlineLevel="0" collapsed="false">
      <c r="A284" s="45"/>
      <c r="B284" s="42"/>
      <c r="C284" s="46"/>
      <c r="D284" s="46"/>
      <c r="E284" s="43"/>
      <c r="F284" s="43"/>
      <c r="G284" s="43"/>
      <c r="H284" s="47" t="str">
        <f aca="false">IF(AND($A284="",$B284="",$C284="",$D284=""),"",IF(OR($A284="",$B284="",$C284=""),"Add month, product and units",IF(I284="","Product not found",IF(AND($D284&lt;&gt;"",N($D284)&gt;N($C284)),"Orders are more than units sold",""))))</f>
        <v/>
      </c>
      <c r="I284" s="22" t="str">
        <f aca="false">IF($B284="","",IF($E284&lt;&gt;"",$E284,IFERROR(INDEX(Products!$C$6:$C$55,MATCH($B284,Products!$A$6:$A$55,0)),"")))</f>
        <v/>
      </c>
      <c r="J284" s="22" t="str">
        <f aca="false">IF(OR($A284="",$B284="",$C284="",I284="",AND($D284&lt;&gt;"",N($D284)&gt;N($C284))),"",$C284*I284)</f>
        <v/>
      </c>
      <c r="K284" s="21" t="str">
        <f aca="false">IF(J284="","",IF($D284&lt;&gt;"",$D284,$C284))</f>
        <v/>
      </c>
      <c r="L284" s="22" t="str">
        <f aca="false">IF(J284="","",J284*(INDEX(Products!$D$6:$D$55,MATCH($B284,Products!$A$6:$A$55,0))+INDEX(Products!$E$6:$E$55,MATCH($B284,Products!$A$6:$A$55,0))))</f>
        <v/>
      </c>
      <c r="M284" s="22" t="str">
        <f aca="false">IF(J284="","",K284*INDEX(Products!$F$6:$F$55,MATCH($B284,Products!$A$6:$A$55,0)))</f>
        <v/>
      </c>
      <c r="N284" s="22" t="str">
        <f aca="false">IF(J284="","",$C284*N(INDEX(Products!$G$6:$G$55,MATCH($B284,Products!$A$6:$A$55,0))))</f>
        <v/>
      </c>
      <c r="O284" s="22" t="str">
        <f aca="false">IF(J284="","",J284-N($G284)-L284-M284-N284-N($F284))</f>
        <v/>
      </c>
      <c r="P284" s="48" t="str">
        <f aca="false">IF(J284="","",YEAR($A284))</f>
        <v/>
      </c>
      <c r="Q284" s="48" t="str">
        <f aca="false">IF(J284="","",MONTH($A284))</f>
        <v/>
      </c>
    </row>
    <row r="285" customFormat="false" ht="15" hidden="false" customHeight="false" outlineLevel="0" collapsed="false">
      <c r="A285" s="45"/>
      <c r="B285" s="42"/>
      <c r="C285" s="46"/>
      <c r="D285" s="46"/>
      <c r="E285" s="43"/>
      <c r="F285" s="43"/>
      <c r="G285" s="43"/>
      <c r="H285" s="47" t="str">
        <f aca="false">IF(AND($A285="",$B285="",$C285="",$D285=""),"",IF(OR($A285="",$B285="",$C285=""),"Add month, product and units",IF(I285="","Product not found",IF(AND($D285&lt;&gt;"",N($D285)&gt;N($C285)),"Orders are more than units sold",""))))</f>
        <v/>
      </c>
      <c r="I285" s="22" t="str">
        <f aca="false">IF($B285="","",IF($E285&lt;&gt;"",$E285,IFERROR(INDEX(Products!$C$6:$C$55,MATCH($B285,Products!$A$6:$A$55,0)),"")))</f>
        <v/>
      </c>
      <c r="J285" s="22" t="str">
        <f aca="false">IF(OR($A285="",$B285="",$C285="",I285="",AND($D285&lt;&gt;"",N($D285)&gt;N($C285))),"",$C285*I285)</f>
        <v/>
      </c>
      <c r="K285" s="21" t="str">
        <f aca="false">IF(J285="","",IF($D285&lt;&gt;"",$D285,$C285))</f>
        <v/>
      </c>
      <c r="L285" s="22" t="str">
        <f aca="false">IF(J285="","",J285*(INDEX(Products!$D$6:$D$55,MATCH($B285,Products!$A$6:$A$55,0))+INDEX(Products!$E$6:$E$55,MATCH($B285,Products!$A$6:$A$55,0))))</f>
        <v/>
      </c>
      <c r="M285" s="22" t="str">
        <f aca="false">IF(J285="","",K285*INDEX(Products!$F$6:$F$55,MATCH($B285,Products!$A$6:$A$55,0)))</f>
        <v/>
      </c>
      <c r="N285" s="22" t="str">
        <f aca="false">IF(J285="","",$C285*N(INDEX(Products!$G$6:$G$55,MATCH($B285,Products!$A$6:$A$55,0))))</f>
        <v/>
      </c>
      <c r="O285" s="22" t="str">
        <f aca="false">IF(J285="","",J285-N($G285)-L285-M285-N285-N($F285))</f>
        <v/>
      </c>
      <c r="P285" s="48" t="str">
        <f aca="false">IF(J285="","",YEAR($A285))</f>
        <v/>
      </c>
      <c r="Q285" s="48" t="str">
        <f aca="false">IF(J285="","",MONTH($A285))</f>
        <v/>
      </c>
    </row>
    <row r="286" customFormat="false" ht="15" hidden="false" customHeight="false" outlineLevel="0" collapsed="false">
      <c r="A286" s="45"/>
      <c r="B286" s="42"/>
      <c r="C286" s="46"/>
      <c r="D286" s="46"/>
      <c r="E286" s="43"/>
      <c r="F286" s="43"/>
      <c r="G286" s="43"/>
      <c r="H286" s="47" t="str">
        <f aca="false">IF(AND($A286="",$B286="",$C286="",$D286=""),"",IF(OR($A286="",$B286="",$C286=""),"Add month, product and units",IF(I286="","Product not found",IF(AND($D286&lt;&gt;"",N($D286)&gt;N($C286)),"Orders are more than units sold",""))))</f>
        <v/>
      </c>
      <c r="I286" s="22" t="str">
        <f aca="false">IF($B286="","",IF($E286&lt;&gt;"",$E286,IFERROR(INDEX(Products!$C$6:$C$55,MATCH($B286,Products!$A$6:$A$55,0)),"")))</f>
        <v/>
      </c>
      <c r="J286" s="22" t="str">
        <f aca="false">IF(OR($A286="",$B286="",$C286="",I286="",AND($D286&lt;&gt;"",N($D286)&gt;N($C286))),"",$C286*I286)</f>
        <v/>
      </c>
      <c r="K286" s="21" t="str">
        <f aca="false">IF(J286="","",IF($D286&lt;&gt;"",$D286,$C286))</f>
        <v/>
      </c>
      <c r="L286" s="22" t="str">
        <f aca="false">IF(J286="","",J286*(INDEX(Products!$D$6:$D$55,MATCH($B286,Products!$A$6:$A$55,0))+INDEX(Products!$E$6:$E$55,MATCH($B286,Products!$A$6:$A$55,0))))</f>
        <v/>
      </c>
      <c r="M286" s="22" t="str">
        <f aca="false">IF(J286="","",K286*INDEX(Products!$F$6:$F$55,MATCH($B286,Products!$A$6:$A$55,0)))</f>
        <v/>
      </c>
      <c r="N286" s="22" t="str">
        <f aca="false">IF(J286="","",$C286*N(INDEX(Products!$G$6:$G$55,MATCH($B286,Products!$A$6:$A$55,0))))</f>
        <v/>
      </c>
      <c r="O286" s="22" t="str">
        <f aca="false">IF(J286="","",J286-N($G286)-L286-M286-N286-N($F286))</f>
        <v/>
      </c>
      <c r="P286" s="48" t="str">
        <f aca="false">IF(J286="","",YEAR($A286))</f>
        <v/>
      </c>
      <c r="Q286" s="48" t="str">
        <f aca="false">IF(J286="","",MONTH($A286))</f>
        <v/>
      </c>
    </row>
    <row r="287" customFormat="false" ht="15" hidden="false" customHeight="false" outlineLevel="0" collapsed="false">
      <c r="A287" s="45"/>
      <c r="B287" s="42"/>
      <c r="C287" s="46"/>
      <c r="D287" s="46"/>
      <c r="E287" s="43"/>
      <c r="F287" s="43"/>
      <c r="G287" s="43"/>
      <c r="H287" s="47" t="str">
        <f aca="false">IF(AND($A287="",$B287="",$C287="",$D287=""),"",IF(OR($A287="",$B287="",$C287=""),"Add month, product and units",IF(I287="","Product not found",IF(AND($D287&lt;&gt;"",N($D287)&gt;N($C287)),"Orders are more than units sold",""))))</f>
        <v/>
      </c>
      <c r="I287" s="22" t="str">
        <f aca="false">IF($B287="","",IF($E287&lt;&gt;"",$E287,IFERROR(INDEX(Products!$C$6:$C$55,MATCH($B287,Products!$A$6:$A$55,0)),"")))</f>
        <v/>
      </c>
      <c r="J287" s="22" t="str">
        <f aca="false">IF(OR($A287="",$B287="",$C287="",I287="",AND($D287&lt;&gt;"",N($D287)&gt;N($C287))),"",$C287*I287)</f>
        <v/>
      </c>
      <c r="K287" s="21" t="str">
        <f aca="false">IF(J287="","",IF($D287&lt;&gt;"",$D287,$C287))</f>
        <v/>
      </c>
      <c r="L287" s="22" t="str">
        <f aca="false">IF(J287="","",J287*(INDEX(Products!$D$6:$D$55,MATCH($B287,Products!$A$6:$A$55,0))+INDEX(Products!$E$6:$E$55,MATCH($B287,Products!$A$6:$A$55,0))))</f>
        <v/>
      </c>
      <c r="M287" s="22" t="str">
        <f aca="false">IF(J287="","",K287*INDEX(Products!$F$6:$F$55,MATCH($B287,Products!$A$6:$A$55,0)))</f>
        <v/>
      </c>
      <c r="N287" s="22" t="str">
        <f aca="false">IF(J287="","",$C287*N(INDEX(Products!$G$6:$G$55,MATCH($B287,Products!$A$6:$A$55,0))))</f>
        <v/>
      </c>
      <c r="O287" s="22" t="str">
        <f aca="false">IF(J287="","",J287-N($G287)-L287-M287-N287-N($F287))</f>
        <v/>
      </c>
      <c r="P287" s="48" t="str">
        <f aca="false">IF(J287="","",YEAR($A287))</f>
        <v/>
      </c>
      <c r="Q287" s="48" t="str">
        <f aca="false">IF(J287="","",MONTH($A287))</f>
        <v/>
      </c>
    </row>
    <row r="288" customFormat="false" ht="15" hidden="false" customHeight="false" outlineLevel="0" collapsed="false">
      <c r="A288" s="45"/>
      <c r="B288" s="42"/>
      <c r="C288" s="46"/>
      <c r="D288" s="46"/>
      <c r="E288" s="43"/>
      <c r="F288" s="43"/>
      <c r="G288" s="43"/>
      <c r="H288" s="47" t="str">
        <f aca="false">IF(AND($A288="",$B288="",$C288="",$D288=""),"",IF(OR($A288="",$B288="",$C288=""),"Add month, product and units",IF(I288="","Product not found",IF(AND($D288&lt;&gt;"",N($D288)&gt;N($C288)),"Orders are more than units sold",""))))</f>
        <v/>
      </c>
      <c r="I288" s="22" t="str">
        <f aca="false">IF($B288="","",IF($E288&lt;&gt;"",$E288,IFERROR(INDEX(Products!$C$6:$C$55,MATCH($B288,Products!$A$6:$A$55,0)),"")))</f>
        <v/>
      </c>
      <c r="J288" s="22" t="str">
        <f aca="false">IF(OR($A288="",$B288="",$C288="",I288="",AND($D288&lt;&gt;"",N($D288)&gt;N($C288))),"",$C288*I288)</f>
        <v/>
      </c>
      <c r="K288" s="21" t="str">
        <f aca="false">IF(J288="","",IF($D288&lt;&gt;"",$D288,$C288))</f>
        <v/>
      </c>
      <c r="L288" s="22" t="str">
        <f aca="false">IF(J288="","",J288*(INDEX(Products!$D$6:$D$55,MATCH($B288,Products!$A$6:$A$55,0))+INDEX(Products!$E$6:$E$55,MATCH($B288,Products!$A$6:$A$55,0))))</f>
        <v/>
      </c>
      <c r="M288" s="22" t="str">
        <f aca="false">IF(J288="","",K288*INDEX(Products!$F$6:$F$55,MATCH($B288,Products!$A$6:$A$55,0)))</f>
        <v/>
      </c>
      <c r="N288" s="22" t="str">
        <f aca="false">IF(J288="","",$C288*N(INDEX(Products!$G$6:$G$55,MATCH($B288,Products!$A$6:$A$55,0))))</f>
        <v/>
      </c>
      <c r="O288" s="22" t="str">
        <f aca="false">IF(J288="","",J288-N($G288)-L288-M288-N288-N($F288))</f>
        <v/>
      </c>
      <c r="P288" s="48" t="str">
        <f aca="false">IF(J288="","",YEAR($A288))</f>
        <v/>
      </c>
      <c r="Q288" s="48" t="str">
        <f aca="false">IF(J288="","",MONTH($A288))</f>
        <v/>
      </c>
    </row>
    <row r="289" customFormat="false" ht="15" hidden="false" customHeight="false" outlineLevel="0" collapsed="false">
      <c r="A289" s="45"/>
      <c r="B289" s="42"/>
      <c r="C289" s="46"/>
      <c r="D289" s="46"/>
      <c r="E289" s="43"/>
      <c r="F289" s="43"/>
      <c r="G289" s="43"/>
      <c r="H289" s="47" t="str">
        <f aca="false">IF(AND($A289="",$B289="",$C289="",$D289=""),"",IF(OR($A289="",$B289="",$C289=""),"Add month, product and units",IF(I289="","Product not found",IF(AND($D289&lt;&gt;"",N($D289)&gt;N($C289)),"Orders are more than units sold",""))))</f>
        <v/>
      </c>
      <c r="I289" s="22" t="str">
        <f aca="false">IF($B289="","",IF($E289&lt;&gt;"",$E289,IFERROR(INDEX(Products!$C$6:$C$55,MATCH($B289,Products!$A$6:$A$55,0)),"")))</f>
        <v/>
      </c>
      <c r="J289" s="22" t="str">
        <f aca="false">IF(OR($A289="",$B289="",$C289="",I289="",AND($D289&lt;&gt;"",N($D289)&gt;N($C289))),"",$C289*I289)</f>
        <v/>
      </c>
      <c r="K289" s="21" t="str">
        <f aca="false">IF(J289="","",IF($D289&lt;&gt;"",$D289,$C289))</f>
        <v/>
      </c>
      <c r="L289" s="22" t="str">
        <f aca="false">IF(J289="","",J289*(INDEX(Products!$D$6:$D$55,MATCH($B289,Products!$A$6:$A$55,0))+INDEX(Products!$E$6:$E$55,MATCH($B289,Products!$A$6:$A$55,0))))</f>
        <v/>
      </c>
      <c r="M289" s="22" t="str">
        <f aca="false">IF(J289="","",K289*INDEX(Products!$F$6:$F$55,MATCH($B289,Products!$A$6:$A$55,0)))</f>
        <v/>
      </c>
      <c r="N289" s="22" t="str">
        <f aca="false">IF(J289="","",$C289*N(INDEX(Products!$G$6:$G$55,MATCH($B289,Products!$A$6:$A$55,0))))</f>
        <v/>
      </c>
      <c r="O289" s="22" t="str">
        <f aca="false">IF(J289="","",J289-N($G289)-L289-M289-N289-N($F289))</f>
        <v/>
      </c>
      <c r="P289" s="48" t="str">
        <f aca="false">IF(J289="","",YEAR($A289))</f>
        <v/>
      </c>
      <c r="Q289" s="48" t="str">
        <f aca="false">IF(J289="","",MONTH($A289))</f>
        <v/>
      </c>
    </row>
    <row r="290" customFormat="false" ht="15" hidden="false" customHeight="false" outlineLevel="0" collapsed="false">
      <c r="A290" s="45"/>
      <c r="B290" s="42"/>
      <c r="C290" s="46"/>
      <c r="D290" s="46"/>
      <c r="E290" s="43"/>
      <c r="F290" s="43"/>
      <c r="G290" s="43"/>
      <c r="H290" s="47" t="str">
        <f aca="false">IF(AND($A290="",$B290="",$C290="",$D290=""),"",IF(OR($A290="",$B290="",$C290=""),"Add month, product and units",IF(I290="","Product not found",IF(AND($D290&lt;&gt;"",N($D290)&gt;N($C290)),"Orders are more than units sold",""))))</f>
        <v/>
      </c>
      <c r="I290" s="22" t="str">
        <f aca="false">IF($B290="","",IF($E290&lt;&gt;"",$E290,IFERROR(INDEX(Products!$C$6:$C$55,MATCH($B290,Products!$A$6:$A$55,0)),"")))</f>
        <v/>
      </c>
      <c r="J290" s="22" t="str">
        <f aca="false">IF(OR($A290="",$B290="",$C290="",I290="",AND($D290&lt;&gt;"",N($D290)&gt;N($C290))),"",$C290*I290)</f>
        <v/>
      </c>
      <c r="K290" s="21" t="str">
        <f aca="false">IF(J290="","",IF($D290&lt;&gt;"",$D290,$C290))</f>
        <v/>
      </c>
      <c r="L290" s="22" t="str">
        <f aca="false">IF(J290="","",J290*(INDEX(Products!$D$6:$D$55,MATCH($B290,Products!$A$6:$A$55,0))+INDEX(Products!$E$6:$E$55,MATCH($B290,Products!$A$6:$A$55,0))))</f>
        <v/>
      </c>
      <c r="M290" s="22" t="str">
        <f aca="false">IF(J290="","",K290*INDEX(Products!$F$6:$F$55,MATCH($B290,Products!$A$6:$A$55,0)))</f>
        <v/>
      </c>
      <c r="N290" s="22" t="str">
        <f aca="false">IF(J290="","",$C290*N(INDEX(Products!$G$6:$G$55,MATCH($B290,Products!$A$6:$A$55,0))))</f>
        <v/>
      </c>
      <c r="O290" s="22" t="str">
        <f aca="false">IF(J290="","",J290-N($G290)-L290-M290-N290-N($F290))</f>
        <v/>
      </c>
      <c r="P290" s="48" t="str">
        <f aca="false">IF(J290="","",YEAR($A290))</f>
        <v/>
      </c>
      <c r="Q290" s="48" t="str">
        <f aca="false">IF(J290="","",MONTH($A290))</f>
        <v/>
      </c>
    </row>
    <row r="291" customFormat="false" ht="15" hidden="false" customHeight="false" outlineLevel="0" collapsed="false">
      <c r="A291" s="45"/>
      <c r="B291" s="42"/>
      <c r="C291" s="46"/>
      <c r="D291" s="46"/>
      <c r="E291" s="43"/>
      <c r="F291" s="43"/>
      <c r="G291" s="43"/>
      <c r="H291" s="47" t="str">
        <f aca="false">IF(AND($A291="",$B291="",$C291="",$D291=""),"",IF(OR($A291="",$B291="",$C291=""),"Add month, product and units",IF(I291="","Product not found",IF(AND($D291&lt;&gt;"",N($D291)&gt;N($C291)),"Orders are more than units sold",""))))</f>
        <v/>
      </c>
      <c r="I291" s="22" t="str">
        <f aca="false">IF($B291="","",IF($E291&lt;&gt;"",$E291,IFERROR(INDEX(Products!$C$6:$C$55,MATCH($B291,Products!$A$6:$A$55,0)),"")))</f>
        <v/>
      </c>
      <c r="J291" s="22" t="str">
        <f aca="false">IF(OR($A291="",$B291="",$C291="",I291="",AND($D291&lt;&gt;"",N($D291)&gt;N($C291))),"",$C291*I291)</f>
        <v/>
      </c>
      <c r="K291" s="21" t="str">
        <f aca="false">IF(J291="","",IF($D291&lt;&gt;"",$D291,$C291))</f>
        <v/>
      </c>
      <c r="L291" s="22" t="str">
        <f aca="false">IF(J291="","",J291*(INDEX(Products!$D$6:$D$55,MATCH($B291,Products!$A$6:$A$55,0))+INDEX(Products!$E$6:$E$55,MATCH($B291,Products!$A$6:$A$55,0))))</f>
        <v/>
      </c>
      <c r="M291" s="22" t="str">
        <f aca="false">IF(J291="","",K291*INDEX(Products!$F$6:$F$55,MATCH($B291,Products!$A$6:$A$55,0)))</f>
        <v/>
      </c>
      <c r="N291" s="22" t="str">
        <f aca="false">IF(J291="","",$C291*N(INDEX(Products!$G$6:$G$55,MATCH($B291,Products!$A$6:$A$55,0))))</f>
        <v/>
      </c>
      <c r="O291" s="22" t="str">
        <f aca="false">IF(J291="","",J291-N($G291)-L291-M291-N291-N($F291))</f>
        <v/>
      </c>
      <c r="P291" s="48" t="str">
        <f aca="false">IF(J291="","",YEAR($A291))</f>
        <v/>
      </c>
      <c r="Q291" s="48" t="str">
        <f aca="false">IF(J291="","",MONTH($A291))</f>
        <v/>
      </c>
    </row>
    <row r="292" customFormat="false" ht="15" hidden="false" customHeight="false" outlineLevel="0" collapsed="false">
      <c r="A292" s="45"/>
      <c r="B292" s="42"/>
      <c r="C292" s="46"/>
      <c r="D292" s="46"/>
      <c r="E292" s="43"/>
      <c r="F292" s="43"/>
      <c r="G292" s="43"/>
      <c r="H292" s="47" t="str">
        <f aca="false">IF(AND($A292="",$B292="",$C292="",$D292=""),"",IF(OR($A292="",$B292="",$C292=""),"Add month, product and units",IF(I292="","Product not found",IF(AND($D292&lt;&gt;"",N($D292)&gt;N($C292)),"Orders are more than units sold",""))))</f>
        <v/>
      </c>
      <c r="I292" s="22" t="str">
        <f aca="false">IF($B292="","",IF($E292&lt;&gt;"",$E292,IFERROR(INDEX(Products!$C$6:$C$55,MATCH($B292,Products!$A$6:$A$55,0)),"")))</f>
        <v/>
      </c>
      <c r="J292" s="22" t="str">
        <f aca="false">IF(OR($A292="",$B292="",$C292="",I292="",AND($D292&lt;&gt;"",N($D292)&gt;N($C292))),"",$C292*I292)</f>
        <v/>
      </c>
      <c r="K292" s="21" t="str">
        <f aca="false">IF(J292="","",IF($D292&lt;&gt;"",$D292,$C292))</f>
        <v/>
      </c>
      <c r="L292" s="22" t="str">
        <f aca="false">IF(J292="","",J292*(INDEX(Products!$D$6:$D$55,MATCH($B292,Products!$A$6:$A$55,0))+INDEX(Products!$E$6:$E$55,MATCH($B292,Products!$A$6:$A$55,0))))</f>
        <v/>
      </c>
      <c r="M292" s="22" t="str">
        <f aca="false">IF(J292="","",K292*INDEX(Products!$F$6:$F$55,MATCH($B292,Products!$A$6:$A$55,0)))</f>
        <v/>
      </c>
      <c r="N292" s="22" t="str">
        <f aca="false">IF(J292="","",$C292*N(INDEX(Products!$G$6:$G$55,MATCH($B292,Products!$A$6:$A$55,0))))</f>
        <v/>
      </c>
      <c r="O292" s="22" t="str">
        <f aca="false">IF(J292="","",J292-N($G292)-L292-M292-N292-N($F292))</f>
        <v/>
      </c>
      <c r="P292" s="48" t="str">
        <f aca="false">IF(J292="","",YEAR($A292))</f>
        <v/>
      </c>
      <c r="Q292" s="48" t="str">
        <f aca="false">IF(J292="","",MONTH($A292))</f>
        <v/>
      </c>
    </row>
    <row r="293" customFormat="false" ht="15" hidden="false" customHeight="false" outlineLevel="0" collapsed="false">
      <c r="A293" s="45"/>
      <c r="B293" s="42"/>
      <c r="C293" s="46"/>
      <c r="D293" s="46"/>
      <c r="E293" s="43"/>
      <c r="F293" s="43"/>
      <c r="G293" s="43"/>
      <c r="H293" s="47" t="str">
        <f aca="false">IF(AND($A293="",$B293="",$C293="",$D293=""),"",IF(OR($A293="",$B293="",$C293=""),"Add month, product and units",IF(I293="","Product not found",IF(AND($D293&lt;&gt;"",N($D293)&gt;N($C293)),"Orders are more than units sold",""))))</f>
        <v/>
      </c>
      <c r="I293" s="22" t="str">
        <f aca="false">IF($B293="","",IF($E293&lt;&gt;"",$E293,IFERROR(INDEX(Products!$C$6:$C$55,MATCH($B293,Products!$A$6:$A$55,0)),"")))</f>
        <v/>
      </c>
      <c r="J293" s="22" t="str">
        <f aca="false">IF(OR($A293="",$B293="",$C293="",I293="",AND($D293&lt;&gt;"",N($D293)&gt;N($C293))),"",$C293*I293)</f>
        <v/>
      </c>
      <c r="K293" s="21" t="str">
        <f aca="false">IF(J293="","",IF($D293&lt;&gt;"",$D293,$C293))</f>
        <v/>
      </c>
      <c r="L293" s="22" t="str">
        <f aca="false">IF(J293="","",J293*(INDEX(Products!$D$6:$D$55,MATCH($B293,Products!$A$6:$A$55,0))+INDEX(Products!$E$6:$E$55,MATCH($B293,Products!$A$6:$A$55,0))))</f>
        <v/>
      </c>
      <c r="M293" s="22" t="str">
        <f aca="false">IF(J293="","",K293*INDEX(Products!$F$6:$F$55,MATCH($B293,Products!$A$6:$A$55,0)))</f>
        <v/>
      </c>
      <c r="N293" s="22" t="str">
        <f aca="false">IF(J293="","",$C293*N(INDEX(Products!$G$6:$G$55,MATCH($B293,Products!$A$6:$A$55,0))))</f>
        <v/>
      </c>
      <c r="O293" s="22" t="str">
        <f aca="false">IF(J293="","",J293-N($G293)-L293-M293-N293-N($F293))</f>
        <v/>
      </c>
      <c r="P293" s="48" t="str">
        <f aca="false">IF(J293="","",YEAR($A293))</f>
        <v/>
      </c>
      <c r="Q293" s="48" t="str">
        <f aca="false">IF(J293="","",MONTH($A293))</f>
        <v/>
      </c>
    </row>
    <row r="294" customFormat="false" ht="15" hidden="false" customHeight="false" outlineLevel="0" collapsed="false">
      <c r="A294" s="45"/>
      <c r="B294" s="42"/>
      <c r="C294" s="46"/>
      <c r="D294" s="46"/>
      <c r="E294" s="43"/>
      <c r="F294" s="43"/>
      <c r="G294" s="43"/>
      <c r="H294" s="47" t="str">
        <f aca="false">IF(AND($A294="",$B294="",$C294="",$D294=""),"",IF(OR($A294="",$B294="",$C294=""),"Add month, product and units",IF(I294="","Product not found",IF(AND($D294&lt;&gt;"",N($D294)&gt;N($C294)),"Orders are more than units sold",""))))</f>
        <v/>
      </c>
      <c r="I294" s="22" t="str">
        <f aca="false">IF($B294="","",IF($E294&lt;&gt;"",$E294,IFERROR(INDEX(Products!$C$6:$C$55,MATCH($B294,Products!$A$6:$A$55,0)),"")))</f>
        <v/>
      </c>
      <c r="J294" s="22" t="str">
        <f aca="false">IF(OR($A294="",$B294="",$C294="",I294="",AND($D294&lt;&gt;"",N($D294)&gt;N($C294))),"",$C294*I294)</f>
        <v/>
      </c>
      <c r="K294" s="21" t="str">
        <f aca="false">IF(J294="","",IF($D294&lt;&gt;"",$D294,$C294))</f>
        <v/>
      </c>
      <c r="L294" s="22" t="str">
        <f aca="false">IF(J294="","",J294*(INDEX(Products!$D$6:$D$55,MATCH($B294,Products!$A$6:$A$55,0))+INDEX(Products!$E$6:$E$55,MATCH($B294,Products!$A$6:$A$55,0))))</f>
        <v/>
      </c>
      <c r="M294" s="22" t="str">
        <f aca="false">IF(J294="","",K294*INDEX(Products!$F$6:$F$55,MATCH($B294,Products!$A$6:$A$55,0)))</f>
        <v/>
      </c>
      <c r="N294" s="22" t="str">
        <f aca="false">IF(J294="","",$C294*N(INDEX(Products!$G$6:$G$55,MATCH($B294,Products!$A$6:$A$55,0))))</f>
        <v/>
      </c>
      <c r="O294" s="22" t="str">
        <f aca="false">IF(J294="","",J294-N($G294)-L294-M294-N294-N($F294))</f>
        <v/>
      </c>
      <c r="P294" s="48" t="str">
        <f aca="false">IF(J294="","",YEAR($A294))</f>
        <v/>
      </c>
      <c r="Q294" s="48" t="str">
        <f aca="false">IF(J294="","",MONTH($A294))</f>
        <v/>
      </c>
    </row>
    <row r="295" customFormat="false" ht="15" hidden="false" customHeight="false" outlineLevel="0" collapsed="false">
      <c r="A295" s="45"/>
      <c r="B295" s="42"/>
      <c r="C295" s="46"/>
      <c r="D295" s="46"/>
      <c r="E295" s="43"/>
      <c r="F295" s="43"/>
      <c r="G295" s="43"/>
      <c r="H295" s="47" t="str">
        <f aca="false">IF(AND($A295="",$B295="",$C295="",$D295=""),"",IF(OR($A295="",$B295="",$C295=""),"Add month, product and units",IF(I295="","Product not found",IF(AND($D295&lt;&gt;"",N($D295)&gt;N($C295)),"Orders are more than units sold",""))))</f>
        <v/>
      </c>
      <c r="I295" s="22" t="str">
        <f aca="false">IF($B295="","",IF($E295&lt;&gt;"",$E295,IFERROR(INDEX(Products!$C$6:$C$55,MATCH($B295,Products!$A$6:$A$55,0)),"")))</f>
        <v/>
      </c>
      <c r="J295" s="22" t="str">
        <f aca="false">IF(OR($A295="",$B295="",$C295="",I295="",AND($D295&lt;&gt;"",N($D295)&gt;N($C295))),"",$C295*I295)</f>
        <v/>
      </c>
      <c r="K295" s="21" t="str">
        <f aca="false">IF(J295="","",IF($D295&lt;&gt;"",$D295,$C295))</f>
        <v/>
      </c>
      <c r="L295" s="22" t="str">
        <f aca="false">IF(J295="","",J295*(INDEX(Products!$D$6:$D$55,MATCH($B295,Products!$A$6:$A$55,0))+INDEX(Products!$E$6:$E$55,MATCH($B295,Products!$A$6:$A$55,0))))</f>
        <v/>
      </c>
      <c r="M295" s="22" t="str">
        <f aca="false">IF(J295="","",K295*INDEX(Products!$F$6:$F$55,MATCH($B295,Products!$A$6:$A$55,0)))</f>
        <v/>
      </c>
      <c r="N295" s="22" t="str">
        <f aca="false">IF(J295="","",$C295*N(INDEX(Products!$G$6:$G$55,MATCH($B295,Products!$A$6:$A$55,0))))</f>
        <v/>
      </c>
      <c r="O295" s="22" t="str">
        <f aca="false">IF(J295="","",J295-N($G295)-L295-M295-N295-N($F295))</f>
        <v/>
      </c>
      <c r="P295" s="48" t="str">
        <f aca="false">IF(J295="","",YEAR($A295))</f>
        <v/>
      </c>
      <c r="Q295" s="48" t="str">
        <f aca="false">IF(J295="","",MONTH($A295))</f>
        <v/>
      </c>
    </row>
    <row r="296" customFormat="false" ht="15" hidden="false" customHeight="false" outlineLevel="0" collapsed="false">
      <c r="A296" s="45"/>
      <c r="B296" s="42"/>
      <c r="C296" s="46"/>
      <c r="D296" s="46"/>
      <c r="E296" s="43"/>
      <c r="F296" s="43"/>
      <c r="G296" s="43"/>
      <c r="H296" s="47" t="str">
        <f aca="false">IF(AND($A296="",$B296="",$C296="",$D296=""),"",IF(OR($A296="",$B296="",$C296=""),"Add month, product and units",IF(I296="","Product not found",IF(AND($D296&lt;&gt;"",N($D296)&gt;N($C296)),"Orders are more than units sold",""))))</f>
        <v/>
      </c>
      <c r="I296" s="22" t="str">
        <f aca="false">IF($B296="","",IF($E296&lt;&gt;"",$E296,IFERROR(INDEX(Products!$C$6:$C$55,MATCH($B296,Products!$A$6:$A$55,0)),"")))</f>
        <v/>
      </c>
      <c r="J296" s="22" t="str">
        <f aca="false">IF(OR($A296="",$B296="",$C296="",I296="",AND($D296&lt;&gt;"",N($D296)&gt;N($C296))),"",$C296*I296)</f>
        <v/>
      </c>
      <c r="K296" s="21" t="str">
        <f aca="false">IF(J296="","",IF($D296&lt;&gt;"",$D296,$C296))</f>
        <v/>
      </c>
      <c r="L296" s="22" t="str">
        <f aca="false">IF(J296="","",J296*(INDEX(Products!$D$6:$D$55,MATCH($B296,Products!$A$6:$A$55,0))+INDEX(Products!$E$6:$E$55,MATCH($B296,Products!$A$6:$A$55,0))))</f>
        <v/>
      </c>
      <c r="M296" s="22" t="str">
        <f aca="false">IF(J296="","",K296*INDEX(Products!$F$6:$F$55,MATCH($B296,Products!$A$6:$A$55,0)))</f>
        <v/>
      </c>
      <c r="N296" s="22" t="str">
        <f aca="false">IF(J296="","",$C296*N(INDEX(Products!$G$6:$G$55,MATCH($B296,Products!$A$6:$A$55,0))))</f>
        <v/>
      </c>
      <c r="O296" s="22" t="str">
        <f aca="false">IF(J296="","",J296-N($G296)-L296-M296-N296-N($F296))</f>
        <v/>
      </c>
      <c r="P296" s="48" t="str">
        <f aca="false">IF(J296="","",YEAR($A296))</f>
        <v/>
      </c>
      <c r="Q296" s="48" t="str">
        <f aca="false">IF(J296="","",MONTH($A296))</f>
        <v/>
      </c>
    </row>
    <row r="297" customFormat="false" ht="15" hidden="false" customHeight="false" outlineLevel="0" collapsed="false">
      <c r="A297" s="45"/>
      <c r="B297" s="42"/>
      <c r="C297" s="46"/>
      <c r="D297" s="46"/>
      <c r="E297" s="43"/>
      <c r="F297" s="43"/>
      <c r="G297" s="43"/>
      <c r="H297" s="47" t="str">
        <f aca="false">IF(AND($A297="",$B297="",$C297="",$D297=""),"",IF(OR($A297="",$B297="",$C297=""),"Add month, product and units",IF(I297="","Product not found",IF(AND($D297&lt;&gt;"",N($D297)&gt;N($C297)),"Orders are more than units sold",""))))</f>
        <v/>
      </c>
      <c r="I297" s="22" t="str">
        <f aca="false">IF($B297="","",IF($E297&lt;&gt;"",$E297,IFERROR(INDEX(Products!$C$6:$C$55,MATCH($B297,Products!$A$6:$A$55,0)),"")))</f>
        <v/>
      </c>
      <c r="J297" s="22" t="str">
        <f aca="false">IF(OR($A297="",$B297="",$C297="",I297="",AND($D297&lt;&gt;"",N($D297)&gt;N($C297))),"",$C297*I297)</f>
        <v/>
      </c>
      <c r="K297" s="21" t="str">
        <f aca="false">IF(J297="","",IF($D297&lt;&gt;"",$D297,$C297))</f>
        <v/>
      </c>
      <c r="L297" s="22" t="str">
        <f aca="false">IF(J297="","",J297*(INDEX(Products!$D$6:$D$55,MATCH($B297,Products!$A$6:$A$55,0))+INDEX(Products!$E$6:$E$55,MATCH($B297,Products!$A$6:$A$55,0))))</f>
        <v/>
      </c>
      <c r="M297" s="22" t="str">
        <f aca="false">IF(J297="","",K297*INDEX(Products!$F$6:$F$55,MATCH($B297,Products!$A$6:$A$55,0)))</f>
        <v/>
      </c>
      <c r="N297" s="22" t="str">
        <f aca="false">IF(J297="","",$C297*N(INDEX(Products!$G$6:$G$55,MATCH($B297,Products!$A$6:$A$55,0))))</f>
        <v/>
      </c>
      <c r="O297" s="22" t="str">
        <f aca="false">IF(J297="","",J297-N($G297)-L297-M297-N297-N($F297))</f>
        <v/>
      </c>
      <c r="P297" s="48" t="str">
        <f aca="false">IF(J297="","",YEAR($A297))</f>
        <v/>
      </c>
      <c r="Q297" s="48" t="str">
        <f aca="false">IF(J297="","",MONTH($A297))</f>
        <v/>
      </c>
    </row>
    <row r="298" customFormat="false" ht="15" hidden="false" customHeight="false" outlineLevel="0" collapsed="false">
      <c r="A298" s="45"/>
      <c r="B298" s="42"/>
      <c r="C298" s="46"/>
      <c r="D298" s="46"/>
      <c r="E298" s="43"/>
      <c r="F298" s="43"/>
      <c r="G298" s="43"/>
      <c r="H298" s="47" t="str">
        <f aca="false">IF(AND($A298="",$B298="",$C298="",$D298=""),"",IF(OR($A298="",$B298="",$C298=""),"Add month, product and units",IF(I298="","Product not found",IF(AND($D298&lt;&gt;"",N($D298)&gt;N($C298)),"Orders are more than units sold",""))))</f>
        <v/>
      </c>
      <c r="I298" s="22" t="str">
        <f aca="false">IF($B298="","",IF($E298&lt;&gt;"",$E298,IFERROR(INDEX(Products!$C$6:$C$55,MATCH($B298,Products!$A$6:$A$55,0)),"")))</f>
        <v/>
      </c>
      <c r="J298" s="22" t="str">
        <f aca="false">IF(OR($A298="",$B298="",$C298="",I298="",AND($D298&lt;&gt;"",N($D298)&gt;N($C298))),"",$C298*I298)</f>
        <v/>
      </c>
      <c r="K298" s="21" t="str">
        <f aca="false">IF(J298="","",IF($D298&lt;&gt;"",$D298,$C298))</f>
        <v/>
      </c>
      <c r="L298" s="22" t="str">
        <f aca="false">IF(J298="","",J298*(INDEX(Products!$D$6:$D$55,MATCH($B298,Products!$A$6:$A$55,0))+INDEX(Products!$E$6:$E$55,MATCH($B298,Products!$A$6:$A$55,0))))</f>
        <v/>
      </c>
      <c r="M298" s="22" t="str">
        <f aca="false">IF(J298="","",K298*INDEX(Products!$F$6:$F$55,MATCH($B298,Products!$A$6:$A$55,0)))</f>
        <v/>
      </c>
      <c r="N298" s="22" t="str">
        <f aca="false">IF(J298="","",$C298*N(INDEX(Products!$G$6:$G$55,MATCH($B298,Products!$A$6:$A$55,0))))</f>
        <v/>
      </c>
      <c r="O298" s="22" t="str">
        <f aca="false">IF(J298="","",J298-N($G298)-L298-M298-N298-N($F298))</f>
        <v/>
      </c>
      <c r="P298" s="48" t="str">
        <f aca="false">IF(J298="","",YEAR($A298))</f>
        <v/>
      </c>
      <c r="Q298" s="48" t="str">
        <f aca="false">IF(J298="","",MONTH($A298))</f>
        <v/>
      </c>
    </row>
    <row r="299" customFormat="false" ht="15" hidden="false" customHeight="false" outlineLevel="0" collapsed="false">
      <c r="A299" s="45"/>
      <c r="B299" s="42"/>
      <c r="C299" s="46"/>
      <c r="D299" s="46"/>
      <c r="E299" s="43"/>
      <c r="F299" s="43"/>
      <c r="G299" s="43"/>
      <c r="H299" s="47" t="str">
        <f aca="false">IF(AND($A299="",$B299="",$C299="",$D299=""),"",IF(OR($A299="",$B299="",$C299=""),"Add month, product and units",IF(I299="","Product not found",IF(AND($D299&lt;&gt;"",N($D299)&gt;N($C299)),"Orders are more than units sold",""))))</f>
        <v/>
      </c>
      <c r="I299" s="22" t="str">
        <f aca="false">IF($B299="","",IF($E299&lt;&gt;"",$E299,IFERROR(INDEX(Products!$C$6:$C$55,MATCH($B299,Products!$A$6:$A$55,0)),"")))</f>
        <v/>
      </c>
      <c r="J299" s="22" t="str">
        <f aca="false">IF(OR($A299="",$B299="",$C299="",I299="",AND($D299&lt;&gt;"",N($D299)&gt;N($C299))),"",$C299*I299)</f>
        <v/>
      </c>
      <c r="K299" s="21" t="str">
        <f aca="false">IF(J299="","",IF($D299&lt;&gt;"",$D299,$C299))</f>
        <v/>
      </c>
      <c r="L299" s="22" t="str">
        <f aca="false">IF(J299="","",J299*(INDEX(Products!$D$6:$D$55,MATCH($B299,Products!$A$6:$A$55,0))+INDEX(Products!$E$6:$E$55,MATCH($B299,Products!$A$6:$A$55,0))))</f>
        <v/>
      </c>
      <c r="M299" s="22" t="str">
        <f aca="false">IF(J299="","",K299*INDEX(Products!$F$6:$F$55,MATCH($B299,Products!$A$6:$A$55,0)))</f>
        <v/>
      </c>
      <c r="N299" s="22" t="str">
        <f aca="false">IF(J299="","",$C299*N(INDEX(Products!$G$6:$G$55,MATCH($B299,Products!$A$6:$A$55,0))))</f>
        <v/>
      </c>
      <c r="O299" s="22" t="str">
        <f aca="false">IF(J299="","",J299-N($G299)-L299-M299-N299-N($F299))</f>
        <v/>
      </c>
      <c r="P299" s="48" t="str">
        <f aca="false">IF(J299="","",YEAR($A299))</f>
        <v/>
      </c>
      <c r="Q299" s="48" t="str">
        <f aca="false">IF(J299="","",MONTH($A299))</f>
        <v/>
      </c>
    </row>
    <row r="300" customFormat="false" ht="15" hidden="false" customHeight="false" outlineLevel="0" collapsed="false">
      <c r="A300" s="45"/>
      <c r="B300" s="42"/>
      <c r="C300" s="46"/>
      <c r="D300" s="46"/>
      <c r="E300" s="43"/>
      <c r="F300" s="43"/>
      <c r="G300" s="43"/>
      <c r="H300" s="47" t="str">
        <f aca="false">IF(AND($A300="",$B300="",$C300="",$D300=""),"",IF(OR($A300="",$B300="",$C300=""),"Add month, product and units",IF(I300="","Product not found",IF(AND($D300&lt;&gt;"",N($D300)&gt;N($C300)),"Orders are more than units sold",""))))</f>
        <v/>
      </c>
      <c r="I300" s="22" t="str">
        <f aca="false">IF($B300="","",IF($E300&lt;&gt;"",$E300,IFERROR(INDEX(Products!$C$6:$C$55,MATCH($B300,Products!$A$6:$A$55,0)),"")))</f>
        <v/>
      </c>
      <c r="J300" s="22" t="str">
        <f aca="false">IF(OR($A300="",$B300="",$C300="",I300="",AND($D300&lt;&gt;"",N($D300)&gt;N($C300))),"",$C300*I300)</f>
        <v/>
      </c>
      <c r="K300" s="21" t="str">
        <f aca="false">IF(J300="","",IF($D300&lt;&gt;"",$D300,$C300))</f>
        <v/>
      </c>
      <c r="L300" s="22" t="str">
        <f aca="false">IF(J300="","",J300*(INDEX(Products!$D$6:$D$55,MATCH($B300,Products!$A$6:$A$55,0))+INDEX(Products!$E$6:$E$55,MATCH($B300,Products!$A$6:$A$55,0))))</f>
        <v/>
      </c>
      <c r="M300" s="22" t="str">
        <f aca="false">IF(J300="","",K300*INDEX(Products!$F$6:$F$55,MATCH($B300,Products!$A$6:$A$55,0)))</f>
        <v/>
      </c>
      <c r="N300" s="22" t="str">
        <f aca="false">IF(J300="","",$C300*N(INDEX(Products!$G$6:$G$55,MATCH($B300,Products!$A$6:$A$55,0))))</f>
        <v/>
      </c>
      <c r="O300" s="22" t="str">
        <f aca="false">IF(J300="","",J300-N($G300)-L300-M300-N300-N($F300))</f>
        <v/>
      </c>
      <c r="P300" s="48" t="str">
        <f aca="false">IF(J300="","",YEAR($A300))</f>
        <v/>
      </c>
      <c r="Q300" s="48" t="str">
        <f aca="false">IF(J300="","",MONTH($A300))</f>
        <v/>
      </c>
    </row>
    <row r="301" customFormat="false" ht="15" hidden="false" customHeight="false" outlineLevel="0" collapsed="false">
      <c r="A301" s="45"/>
      <c r="B301" s="42"/>
      <c r="C301" s="46"/>
      <c r="D301" s="46"/>
      <c r="E301" s="43"/>
      <c r="F301" s="43"/>
      <c r="G301" s="43"/>
      <c r="H301" s="47" t="str">
        <f aca="false">IF(AND($A301="",$B301="",$C301="",$D301=""),"",IF(OR($A301="",$B301="",$C301=""),"Add month, product and units",IF(I301="","Product not found",IF(AND($D301&lt;&gt;"",N($D301)&gt;N($C301)),"Orders are more than units sold",""))))</f>
        <v/>
      </c>
      <c r="I301" s="22" t="str">
        <f aca="false">IF($B301="","",IF($E301&lt;&gt;"",$E301,IFERROR(INDEX(Products!$C$6:$C$55,MATCH($B301,Products!$A$6:$A$55,0)),"")))</f>
        <v/>
      </c>
      <c r="J301" s="22" t="str">
        <f aca="false">IF(OR($A301="",$B301="",$C301="",I301="",AND($D301&lt;&gt;"",N($D301)&gt;N($C301))),"",$C301*I301)</f>
        <v/>
      </c>
      <c r="K301" s="21" t="str">
        <f aca="false">IF(J301="","",IF($D301&lt;&gt;"",$D301,$C301))</f>
        <v/>
      </c>
      <c r="L301" s="22" t="str">
        <f aca="false">IF(J301="","",J301*(INDEX(Products!$D$6:$D$55,MATCH($B301,Products!$A$6:$A$55,0))+INDEX(Products!$E$6:$E$55,MATCH($B301,Products!$A$6:$A$55,0))))</f>
        <v/>
      </c>
      <c r="M301" s="22" t="str">
        <f aca="false">IF(J301="","",K301*INDEX(Products!$F$6:$F$55,MATCH($B301,Products!$A$6:$A$55,0)))</f>
        <v/>
      </c>
      <c r="N301" s="22" t="str">
        <f aca="false">IF(J301="","",$C301*N(INDEX(Products!$G$6:$G$55,MATCH($B301,Products!$A$6:$A$55,0))))</f>
        <v/>
      </c>
      <c r="O301" s="22" t="str">
        <f aca="false">IF(J301="","",J301-N($G301)-L301-M301-N301-N($F301))</f>
        <v/>
      </c>
      <c r="P301" s="48" t="str">
        <f aca="false">IF(J301="","",YEAR($A301))</f>
        <v/>
      </c>
      <c r="Q301" s="48" t="str">
        <f aca="false">IF(J301="","",MONTH($A301))</f>
        <v/>
      </c>
    </row>
    <row r="302" customFormat="false" ht="15" hidden="false" customHeight="false" outlineLevel="0" collapsed="false">
      <c r="A302" s="45"/>
      <c r="B302" s="42"/>
      <c r="C302" s="46"/>
      <c r="D302" s="46"/>
      <c r="E302" s="43"/>
      <c r="F302" s="43"/>
      <c r="G302" s="43"/>
      <c r="H302" s="47" t="str">
        <f aca="false">IF(AND($A302="",$B302="",$C302="",$D302=""),"",IF(OR($A302="",$B302="",$C302=""),"Add month, product and units",IF(I302="","Product not found",IF(AND($D302&lt;&gt;"",N($D302)&gt;N($C302)),"Orders are more than units sold",""))))</f>
        <v/>
      </c>
      <c r="I302" s="22" t="str">
        <f aca="false">IF($B302="","",IF($E302&lt;&gt;"",$E302,IFERROR(INDEX(Products!$C$6:$C$55,MATCH($B302,Products!$A$6:$A$55,0)),"")))</f>
        <v/>
      </c>
      <c r="J302" s="22" t="str">
        <f aca="false">IF(OR($A302="",$B302="",$C302="",I302="",AND($D302&lt;&gt;"",N($D302)&gt;N($C302))),"",$C302*I302)</f>
        <v/>
      </c>
      <c r="K302" s="21" t="str">
        <f aca="false">IF(J302="","",IF($D302&lt;&gt;"",$D302,$C302))</f>
        <v/>
      </c>
      <c r="L302" s="22" t="str">
        <f aca="false">IF(J302="","",J302*(INDEX(Products!$D$6:$D$55,MATCH($B302,Products!$A$6:$A$55,0))+INDEX(Products!$E$6:$E$55,MATCH($B302,Products!$A$6:$A$55,0))))</f>
        <v/>
      </c>
      <c r="M302" s="22" t="str">
        <f aca="false">IF(J302="","",K302*INDEX(Products!$F$6:$F$55,MATCH($B302,Products!$A$6:$A$55,0)))</f>
        <v/>
      </c>
      <c r="N302" s="22" t="str">
        <f aca="false">IF(J302="","",$C302*N(INDEX(Products!$G$6:$G$55,MATCH($B302,Products!$A$6:$A$55,0))))</f>
        <v/>
      </c>
      <c r="O302" s="22" t="str">
        <f aca="false">IF(J302="","",J302-N($G302)-L302-M302-N302-N($F302))</f>
        <v/>
      </c>
      <c r="P302" s="48" t="str">
        <f aca="false">IF(J302="","",YEAR($A302))</f>
        <v/>
      </c>
      <c r="Q302" s="48" t="str">
        <f aca="false">IF(J302="","",MONTH($A302))</f>
        <v/>
      </c>
    </row>
    <row r="303" customFormat="false" ht="15" hidden="false" customHeight="false" outlineLevel="0" collapsed="false">
      <c r="A303" s="45"/>
      <c r="B303" s="42"/>
      <c r="C303" s="46"/>
      <c r="D303" s="46"/>
      <c r="E303" s="43"/>
      <c r="F303" s="43"/>
      <c r="G303" s="43"/>
      <c r="H303" s="47" t="str">
        <f aca="false">IF(AND($A303="",$B303="",$C303="",$D303=""),"",IF(OR($A303="",$B303="",$C303=""),"Add month, product and units",IF(I303="","Product not found",IF(AND($D303&lt;&gt;"",N($D303)&gt;N($C303)),"Orders are more than units sold",""))))</f>
        <v/>
      </c>
      <c r="I303" s="22" t="str">
        <f aca="false">IF($B303="","",IF($E303&lt;&gt;"",$E303,IFERROR(INDEX(Products!$C$6:$C$55,MATCH($B303,Products!$A$6:$A$55,0)),"")))</f>
        <v/>
      </c>
      <c r="J303" s="22" t="str">
        <f aca="false">IF(OR($A303="",$B303="",$C303="",I303="",AND($D303&lt;&gt;"",N($D303)&gt;N($C303))),"",$C303*I303)</f>
        <v/>
      </c>
      <c r="K303" s="21" t="str">
        <f aca="false">IF(J303="","",IF($D303&lt;&gt;"",$D303,$C303))</f>
        <v/>
      </c>
      <c r="L303" s="22" t="str">
        <f aca="false">IF(J303="","",J303*(INDEX(Products!$D$6:$D$55,MATCH($B303,Products!$A$6:$A$55,0))+INDEX(Products!$E$6:$E$55,MATCH($B303,Products!$A$6:$A$55,0))))</f>
        <v/>
      </c>
      <c r="M303" s="22" t="str">
        <f aca="false">IF(J303="","",K303*INDEX(Products!$F$6:$F$55,MATCH($B303,Products!$A$6:$A$55,0)))</f>
        <v/>
      </c>
      <c r="N303" s="22" t="str">
        <f aca="false">IF(J303="","",$C303*N(INDEX(Products!$G$6:$G$55,MATCH($B303,Products!$A$6:$A$55,0))))</f>
        <v/>
      </c>
      <c r="O303" s="22" t="str">
        <f aca="false">IF(J303="","",J303-N($G303)-L303-M303-N303-N($F303))</f>
        <v/>
      </c>
      <c r="P303" s="48" t="str">
        <f aca="false">IF(J303="","",YEAR($A303))</f>
        <v/>
      </c>
      <c r="Q303" s="48" t="str">
        <f aca="false">IF(J303="","",MONTH($A303))</f>
        <v/>
      </c>
    </row>
    <row r="304" customFormat="false" ht="15" hidden="false" customHeight="false" outlineLevel="0" collapsed="false">
      <c r="A304" s="45"/>
      <c r="B304" s="42"/>
      <c r="C304" s="46"/>
      <c r="D304" s="46"/>
      <c r="E304" s="43"/>
      <c r="F304" s="43"/>
      <c r="G304" s="43"/>
      <c r="H304" s="47" t="str">
        <f aca="false">IF(AND($A304="",$B304="",$C304="",$D304=""),"",IF(OR($A304="",$B304="",$C304=""),"Add month, product and units",IF(I304="","Product not found",IF(AND($D304&lt;&gt;"",N($D304)&gt;N($C304)),"Orders are more than units sold",""))))</f>
        <v/>
      </c>
      <c r="I304" s="22" t="str">
        <f aca="false">IF($B304="","",IF($E304&lt;&gt;"",$E304,IFERROR(INDEX(Products!$C$6:$C$55,MATCH($B304,Products!$A$6:$A$55,0)),"")))</f>
        <v/>
      </c>
      <c r="J304" s="22" t="str">
        <f aca="false">IF(OR($A304="",$B304="",$C304="",I304="",AND($D304&lt;&gt;"",N($D304)&gt;N($C304))),"",$C304*I304)</f>
        <v/>
      </c>
      <c r="K304" s="21" t="str">
        <f aca="false">IF(J304="","",IF($D304&lt;&gt;"",$D304,$C304))</f>
        <v/>
      </c>
      <c r="L304" s="22" t="str">
        <f aca="false">IF(J304="","",J304*(INDEX(Products!$D$6:$D$55,MATCH($B304,Products!$A$6:$A$55,0))+INDEX(Products!$E$6:$E$55,MATCH($B304,Products!$A$6:$A$55,0))))</f>
        <v/>
      </c>
      <c r="M304" s="22" t="str">
        <f aca="false">IF(J304="","",K304*INDEX(Products!$F$6:$F$55,MATCH($B304,Products!$A$6:$A$55,0)))</f>
        <v/>
      </c>
      <c r="N304" s="22" t="str">
        <f aca="false">IF(J304="","",$C304*N(INDEX(Products!$G$6:$G$55,MATCH($B304,Products!$A$6:$A$55,0))))</f>
        <v/>
      </c>
      <c r="O304" s="22" t="str">
        <f aca="false">IF(J304="","",J304-N($G304)-L304-M304-N304-N($F304))</f>
        <v/>
      </c>
      <c r="P304" s="48" t="str">
        <f aca="false">IF(J304="","",YEAR($A304))</f>
        <v/>
      </c>
      <c r="Q304" s="48" t="str">
        <f aca="false">IF(J304="","",MONTH($A304))</f>
        <v/>
      </c>
    </row>
    <row r="305" customFormat="false" ht="15" hidden="false" customHeight="false" outlineLevel="0" collapsed="false">
      <c r="A305" s="45"/>
      <c r="B305" s="42"/>
      <c r="C305" s="46"/>
      <c r="D305" s="46"/>
      <c r="E305" s="43"/>
      <c r="F305" s="43"/>
      <c r="G305" s="43"/>
      <c r="H305" s="47" t="str">
        <f aca="false">IF(AND($A305="",$B305="",$C305="",$D305=""),"",IF(OR($A305="",$B305="",$C305=""),"Add month, product and units",IF(I305="","Product not found",IF(AND($D305&lt;&gt;"",N($D305)&gt;N($C305)),"Orders are more than units sold",""))))</f>
        <v/>
      </c>
      <c r="I305" s="22" t="str">
        <f aca="false">IF($B305="","",IF($E305&lt;&gt;"",$E305,IFERROR(INDEX(Products!$C$6:$C$55,MATCH($B305,Products!$A$6:$A$55,0)),"")))</f>
        <v/>
      </c>
      <c r="J305" s="22" t="str">
        <f aca="false">IF(OR($A305="",$B305="",$C305="",I305="",AND($D305&lt;&gt;"",N($D305)&gt;N($C305))),"",$C305*I305)</f>
        <v/>
      </c>
      <c r="K305" s="21" t="str">
        <f aca="false">IF(J305="","",IF($D305&lt;&gt;"",$D305,$C305))</f>
        <v/>
      </c>
      <c r="L305" s="22" t="str">
        <f aca="false">IF(J305="","",J305*(INDEX(Products!$D$6:$D$55,MATCH($B305,Products!$A$6:$A$55,0))+INDEX(Products!$E$6:$E$55,MATCH($B305,Products!$A$6:$A$55,0))))</f>
        <v/>
      </c>
      <c r="M305" s="22" t="str">
        <f aca="false">IF(J305="","",K305*INDEX(Products!$F$6:$F$55,MATCH($B305,Products!$A$6:$A$55,0)))</f>
        <v/>
      </c>
      <c r="N305" s="22" t="str">
        <f aca="false">IF(J305="","",$C305*N(INDEX(Products!$G$6:$G$55,MATCH($B305,Products!$A$6:$A$55,0))))</f>
        <v/>
      </c>
      <c r="O305" s="22" t="str">
        <f aca="false">IF(J305="","",J305-N($G305)-L305-M305-N305-N($F305))</f>
        <v/>
      </c>
      <c r="P305" s="48" t="str">
        <f aca="false">IF(J305="","",YEAR($A305))</f>
        <v/>
      </c>
      <c r="Q305" s="48" t="str">
        <f aca="false">IF(J305="","",MONTH($A305))</f>
        <v/>
      </c>
    </row>
    <row r="306" customFormat="false" ht="15" hidden="false" customHeight="false" outlineLevel="0" collapsed="false">
      <c r="A306" s="45"/>
      <c r="B306" s="42"/>
      <c r="C306" s="46"/>
      <c r="D306" s="46"/>
      <c r="E306" s="43"/>
      <c r="F306" s="43"/>
      <c r="G306" s="43"/>
      <c r="H306" s="47" t="str">
        <f aca="false">IF(AND($A306="",$B306="",$C306="",$D306=""),"",IF(OR($A306="",$B306="",$C306=""),"Add month, product and units",IF(I306="","Product not found",IF(AND($D306&lt;&gt;"",N($D306)&gt;N($C306)),"Orders are more than units sold",""))))</f>
        <v/>
      </c>
      <c r="I306" s="22" t="str">
        <f aca="false">IF($B306="","",IF($E306&lt;&gt;"",$E306,IFERROR(INDEX(Products!$C$6:$C$55,MATCH($B306,Products!$A$6:$A$55,0)),"")))</f>
        <v/>
      </c>
      <c r="J306" s="22" t="str">
        <f aca="false">IF(OR($A306="",$B306="",$C306="",I306="",AND($D306&lt;&gt;"",N($D306)&gt;N($C306))),"",$C306*I306)</f>
        <v/>
      </c>
      <c r="K306" s="21" t="str">
        <f aca="false">IF(J306="","",IF($D306&lt;&gt;"",$D306,$C306))</f>
        <v/>
      </c>
      <c r="L306" s="22" t="str">
        <f aca="false">IF(J306="","",J306*(INDEX(Products!$D$6:$D$55,MATCH($B306,Products!$A$6:$A$55,0))+INDEX(Products!$E$6:$E$55,MATCH($B306,Products!$A$6:$A$55,0))))</f>
        <v/>
      </c>
      <c r="M306" s="22" t="str">
        <f aca="false">IF(J306="","",K306*INDEX(Products!$F$6:$F$55,MATCH($B306,Products!$A$6:$A$55,0)))</f>
        <v/>
      </c>
      <c r="N306" s="22" t="str">
        <f aca="false">IF(J306="","",$C306*N(INDEX(Products!$G$6:$G$55,MATCH($B306,Products!$A$6:$A$55,0))))</f>
        <v/>
      </c>
      <c r="O306" s="22" t="str">
        <f aca="false">IF(J306="","",J306-N($G306)-L306-M306-N306-N($F306))</f>
        <v/>
      </c>
      <c r="P306" s="48" t="str">
        <f aca="false">IF(J306="","",YEAR($A306))</f>
        <v/>
      </c>
      <c r="Q306" s="48" t="str">
        <f aca="false">IF(J306="","",MONTH($A306))</f>
        <v/>
      </c>
    </row>
    <row r="307" customFormat="false" ht="15" hidden="false" customHeight="false" outlineLevel="0" collapsed="false">
      <c r="A307" s="45"/>
      <c r="B307" s="42"/>
      <c r="C307" s="46"/>
      <c r="D307" s="46"/>
      <c r="E307" s="43"/>
      <c r="F307" s="43"/>
      <c r="G307" s="43"/>
      <c r="H307" s="47" t="str">
        <f aca="false">IF(AND($A307="",$B307="",$C307="",$D307=""),"",IF(OR($A307="",$B307="",$C307=""),"Add month, product and units",IF(I307="","Product not found",IF(AND($D307&lt;&gt;"",N($D307)&gt;N($C307)),"Orders are more than units sold",""))))</f>
        <v/>
      </c>
      <c r="I307" s="22" t="str">
        <f aca="false">IF($B307="","",IF($E307&lt;&gt;"",$E307,IFERROR(INDEX(Products!$C$6:$C$55,MATCH($B307,Products!$A$6:$A$55,0)),"")))</f>
        <v/>
      </c>
      <c r="J307" s="22" t="str">
        <f aca="false">IF(OR($A307="",$B307="",$C307="",I307="",AND($D307&lt;&gt;"",N($D307)&gt;N($C307))),"",$C307*I307)</f>
        <v/>
      </c>
      <c r="K307" s="21" t="str">
        <f aca="false">IF(J307="","",IF($D307&lt;&gt;"",$D307,$C307))</f>
        <v/>
      </c>
      <c r="L307" s="22" t="str">
        <f aca="false">IF(J307="","",J307*(INDEX(Products!$D$6:$D$55,MATCH($B307,Products!$A$6:$A$55,0))+INDEX(Products!$E$6:$E$55,MATCH($B307,Products!$A$6:$A$55,0))))</f>
        <v/>
      </c>
      <c r="M307" s="22" t="str">
        <f aca="false">IF(J307="","",K307*INDEX(Products!$F$6:$F$55,MATCH($B307,Products!$A$6:$A$55,0)))</f>
        <v/>
      </c>
      <c r="N307" s="22" t="str">
        <f aca="false">IF(J307="","",$C307*N(INDEX(Products!$G$6:$G$55,MATCH($B307,Products!$A$6:$A$55,0))))</f>
        <v/>
      </c>
      <c r="O307" s="22" t="str">
        <f aca="false">IF(J307="","",J307-N($G307)-L307-M307-N307-N($F307))</f>
        <v/>
      </c>
      <c r="P307" s="48" t="str">
        <f aca="false">IF(J307="","",YEAR($A307))</f>
        <v/>
      </c>
      <c r="Q307" s="48" t="str">
        <f aca="false">IF(J307="","",MONTH($A307))</f>
        <v/>
      </c>
    </row>
    <row r="308" customFormat="false" ht="15" hidden="false" customHeight="false" outlineLevel="0" collapsed="false">
      <c r="A308" s="45"/>
      <c r="B308" s="42"/>
      <c r="C308" s="46"/>
      <c r="D308" s="46"/>
      <c r="E308" s="43"/>
      <c r="F308" s="43"/>
      <c r="G308" s="43"/>
      <c r="H308" s="47" t="str">
        <f aca="false">IF(AND($A308="",$B308="",$C308="",$D308=""),"",IF(OR($A308="",$B308="",$C308=""),"Add month, product and units",IF(I308="","Product not found",IF(AND($D308&lt;&gt;"",N($D308)&gt;N($C308)),"Orders are more than units sold",""))))</f>
        <v/>
      </c>
      <c r="I308" s="22" t="str">
        <f aca="false">IF($B308="","",IF($E308&lt;&gt;"",$E308,IFERROR(INDEX(Products!$C$6:$C$55,MATCH($B308,Products!$A$6:$A$55,0)),"")))</f>
        <v/>
      </c>
      <c r="J308" s="22" t="str">
        <f aca="false">IF(OR($A308="",$B308="",$C308="",I308="",AND($D308&lt;&gt;"",N($D308)&gt;N($C308))),"",$C308*I308)</f>
        <v/>
      </c>
      <c r="K308" s="21" t="str">
        <f aca="false">IF(J308="","",IF($D308&lt;&gt;"",$D308,$C308))</f>
        <v/>
      </c>
      <c r="L308" s="22" t="str">
        <f aca="false">IF(J308="","",J308*(INDEX(Products!$D$6:$D$55,MATCH($B308,Products!$A$6:$A$55,0))+INDEX(Products!$E$6:$E$55,MATCH($B308,Products!$A$6:$A$55,0))))</f>
        <v/>
      </c>
      <c r="M308" s="22" t="str">
        <f aca="false">IF(J308="","",K308*INDEX(Products!$F$6:$F$55,MATCH($B308,Products!$A$6:$A$55,0)))</f>
        <v/>
      </c>
      <c r="N308" s="22" t="str">
        <f aca="false">IF(J308="","",$C308*N(INDEX(Products!$G$6:$G$55,MATCH($B308,Products!$A$6:$A$55,0))))</f>
        <v/>
      </c>
      <c r="O308" s="22" t="str">
        <f aca="false">IF(J308="","",J308-N($G308)-L308-M308-N308-N($F308))</f>
        <v/>
      </c>
      <c r="P308" s="48" t="str">
        <f aca="false">IF(J308="","",YEAR($A308))</f>
        <v/>
      </c>
      <c r="Q308" s="48" t="str">
        <f aca="false">IF(J308="","",MONTH($A308))</f>
        <v/>
      </c>
    </row>
    <row r="309" customFormat="false" ht="15" hidden="false" customHeight="false" outlineLevel="0" collapsed="false">
      <c r="A309" s="45"/>
      <c r="B309" s="42"/>
      <c r="C309" s="46"/>
      <c r="D309" s="46"/>
      <c r="E309" s="43"/>
      <c r="F309" s="43"/>
      <c r="G309" s="43"/>
      <c r="H309" s="47" t="str">
        <f aca="false">IF(AND($A309="",$B309="",$C309="",$D309=""),"",IF(OR($A309="",$B309="",$C309=""),"Add month, product and units",IF(I309="","Product not found",IF(AND($D309&lt;&gt;"",N($D309)&gt;N($C309)),"Orders are more than units sold",""))))</f>
        <v/>
      </c>
      <c r="I309" s="22" t="str">
        <f aca="false">IF($B309="","",IF($E309&lt;&gt;"",$E309,IFERROR(INDEX(Products!$C$6:$C$55,MATCH($B309,Products!$A$6:$A$55,0)),"")))</f>
        <v/>
      </c>
      <c r="J309" s="22" t="str">
        <f aca="false">IF(OR($A309="",$B309="",$C309="",I309="",AND($D309&lt;&gt;"",N($D309)&gt;N($C309))),"",$C309*I309)</f>
        <v/>
      </c>
      <c r="K309" s="21" t="str">
        <f aca="false">IF(J309="","",IF($D309&lt;&gt;"",$D309,$C309))</f>
        <v/>
      </c>
      <c r="L309" s="22" t="str">
        <f aca="false">IF(J309="","",J309*(INDEX(Products!$D$6:$D$55,MATCH($B309,Products!$A$6:$A$55,0))+INDEX(Products!$E$6:$E$55,MATCH($B309,Products!$A$6:$A$55,0))))</f>
        <v/>
      </c>
      <c r="M309" s="22" t="str">
        <f aca="false">IF(J309="","",K309*INDEX(Products!$F$6:$F$55,MATCH($B309,Products!$A$6:$A$55,0)))</f>
        <v/>
      </c>
      <c r="N309" s="22" t="str">
        <f aca="false">IF(J309="","",$C309*N(INDEX(Products!$G$6:$G$55,MATCH($B309,Products!$A$6:$A$55,0))))</f>
        <v/>
      </c>
      <c r="O309" s="22" t="str">
        <f aca="false">IF(J309="","",J309-N($G309)-L309-M309-N309-N($F309))</f>
        <v/>
      </c>
      <c r="P309" s="48" t="str">
        <f aca="false">IF(J309="","",YEAR($A309))</f>
        <v/>
      </c>
      <c r="Q309" s="48" t="str">
        <f aca="false">IF(J309="","",MONTH($A309))</f>
        <v/>
      </c>
    </row>
    <row r="310" customFormat="false" ht="15" hidden="false" customHeight="false" outlineLevel="0" collapsed="false">
      <c r="A310" s="45"/>
      <c r="B310" s="42"/>
      <c r="C310" s="46"/>
      <c r="D310" s="46"/>
      <c r="E310" s="43"/>
      <c r="F310" s="43"/>
      <c r="G310" s="43"/>
      <c r="H310" s="47" t="str">
        <f aca="false">IF(AND($A310="",$B310="",$C310="",$D310=""),"",IF(OR($A310="",$B310="",$C310=""),"Add month, product and units",IF(I310="","Product not found",IF(AND($D310&lt;&gt;"",N($D310)&gt;N($C310)),"Orders are more than units sold",""))))</f>
        <v/>
      </c>
      <c r="I310" s="22" t="str">
        <f aca="false">IF($B310="","",IF($E310&lt;&gt;"",$E310,IFERROR(INDEX(Products!$C$6:$C$55,MATCH($B310,Products!$A$6:$A$55,0)),"")))</f>
        <v/>
      </c>
      <c r="J310" s="22" t="str">
        <f aca="false">IF(OR($A310="",$B310="",$C310="",I310="",AND($D310&lt;&gt;"",N($D310)&gt;N($C310))),"",$C310*I310)</f>
        <v/>
      </c>
      <c r="K310" s="21" t="str">
        <f aca="false">IF(J310="","",IF($D310&lt;&gt;"",$D310,$C310))</f>
        <v/>
      </c>
      <c r="L310" s="22" t="str">
        <f aca="false">IF(J310="","",J310*(INDEX(Products!$D$6:$D$55,MATCH($B310,Products!$A$6:$A$55,0))+INDEX(Products!$E$6:$E$55,MATCH($B310,Products!$A$6:$A$55,0))))</f>
        <v/>
      </c>
      <c r="M310" s="22" t="str">
        <f aca="false">IF(J310="","",K310*INDEX(Products!$F$6:$F$55,MATCH($B310,Products!$A$6:$A$55,0)))</f>
        <v/>
      </c>
      <c r="N310" s="22" t="str">
        <f aca="false">IF(J310="","",$C310*N(INDEX(Products!$G$6:$G$55,MATCH($B310,Products!$A$6:$A$55,0))))</f>
        <v/>
      </c>
      <c r="O310" s="22" t="str">
        <f aca="false">IF(J310="","",J310-N($G310)-L310-M310-N310-N($F310))</f>
        <v/>
      </c>
      <c r="P310" s="48" t="str">
        <f aca="false">IF(J310="","",YEAR($A310))</f>
        <v/>
      </c>
      <c r="Q310" s="48" t="str">
        <f aca="false">IF(J310="","",MONTH($A310))</f>
        <v/>
      </c>
    </row>
    <row r="311" customFormat="false" ht="15" hidden="false" customHeight="false" outlineLevel="0" collapsed="false">
      <c r="A311" s="45"/>
      <c r="B311" s="42"/>
      <c r="C311" s="46"/>
      <c r="D311" s="46"/>
      <c r="E311" s="43"/>
      <c r="F311" s="43"/>
      <c r="G311" s="43"/>
      <c r="H311" s="47" t="str">
        <f aca="false">IF(AND($A311="",$B311="",$C311="",$D311=""),"",IF(OR($A311="",$B311="",$C311=""),"Add month, product and units",IF(I311="","Product not found",IF(AND($D311&lt;&gt;"",N($D311)&gt;N($C311)),"Orders are more than units sold",""))))</f>
        <v/>
      </c>
      <c r="I311" s="22" t="str">
        <f aca="false">IF($B311="","",IF($E311&lt;&gt;"",$E311,IFERROR(INDEX(Products!$C$6:$C$55,MATCH($B311,Products!$A$6:$A$55,0)),"")))</f>
        <v/>
      </c>
      <c r="J311" s="22" t="str">
        <f aca="false">IF(OR($A311="",$B311="",$C311="",I311="",AND($D311&lt;&gt;"",N($D311)&gt;N($C311))),"",$C311*I311)</f>
        <v/>
      </c>
      <c r="K311" s="21" t="str">
        <f aca="false">IF(J311="","",IF($D311&lt;&gt;"",$D311,$C311))</f>
        <v/>
      </c>
      <c r="L311" s="22" t="str">
        <f aca="false">IF(J311="","",J311*(INDEX(Products!$D$6:$D$55,MATCH($B311,Products!$A$6:$A$55,0))+INDEX(Products!$E$6:$E$55,MATCH($B311,Products!$A$6:$A$55,0))))</f>
        <v/>
      </c>
      <c r="M311" s="22" t="str">
        <f aca="false">IF(J311="","",K311*INDEX(Products!$F$6:$F$55,MATCH($B311,Products!$A$6:$A$55,0)))</f>
        <v/>
      </c>
      <c r="N311" s="22" t="str">
        <f aca="false">IF(J311="","",$C311*N(INDEX(Products!$G$6:$G$55,MATCH($B311,Products!$A$6:$A$55,0))))</f>
        <v/>
      </c>
      <c r="O311" s="22" t="str">
        <f aca="false">IF(J311="","",J311-N($G311)-L311-M311-N311-N($F311))</f>
        <v/>
      </c>
      <c r="P311" s="48" t="str">
        <f aca="false">IF(J311="","",YEAR($A311))</f>
        <v/>
      </c>
      <c r="Q311" s="48" t="str">
        <f aca="false">IF(J311="","",MONTH($A311))</f>
        <v/>
      </c>
    </row>
    <row r="312" customFormat="false" ht="15" hidden="false" customHeight="false" outlineLevel="0" collapsed="false">
      <c r="A312" s="45"/>
      <c r="B312" s="42"/>
      <c r="C312" s="46"/>
      <c r="D312" s="46"/>
      <c r="E312" s="43"/>
      <c r="F312" s="43"/>
      <c r="G312" s="43"/>
      <c r="H312" s="47" t="str">
        <f aca="false">IF(AND($A312="",$B312="",$C312="",$D312=""),"",IF(OR($A312="",$B312="",$C312=""),"Add month, product and units",IF(I312="","Product not found",IF(AND($D312&lt;&gt;"",N($D312)&gt;N($C312)),"Orders are more than units sold",""))))</f>
        <v/>
      </c>
      <c r="I312" s="22" t="str">
        <f aca="false">IF($B312="","",IF($E312&lt;&gt;"",$E312,IFERROR(INDEX(Products!$C$6:$C$55,MATCH($B312,Products!$A$6:$A$55,0)),"")))</f>
        <v/>
      </c>
      <c r="J312" s="22" t="str">
        <f aca="false">IF(OR($A312="",$B312="",$C312="",I312="",AND($D312&lt;&gt;"",N($D312)&gt;N($C312))),"",$C312*I312)</f>
        <v/>
      </c>
      <c r="K312" s="21" t="str">
        <f aca="false">IF(J312="","",IF($D312&lt;&gt;"",$D312,$C312))</f>
        <v/>
      </c>
      <c r="L312" s="22" t="str">
        <f aca="false">IF(J312="","",J312*(INDEX(Products!$D$6:$D$55,MATCH($B312,Products!$A$6:$A$55,0))+INDEX(Products!$E$6:$E$55,MATCH($B312,Products!$A$6:$A$55,0))))</f>
        <v/>
      </c>
      <c r="M312" s="22" t="str">
        <f aca="false">IF(J312="","",K312*INDEX(Products!$F$6:$F$55,MATCH($B312,Products!$A$6:$A$55,0)))</f>
        <v/>
      </c>
      <c r="N312" s="22" t="str">
        <f aca="false">IF(J312="","",$C312*N(INDEX(Products!$G$6:$G$55,MATCH($B312,Products!$A$6:$A$55,0))))</f>
        <v/>
      </c>
      <c r="O312" s="22" t="str">
        <f aca="false">IF(J312="","",J312-N($G312)-L312-M312-N312-N($F312))</f>
        <v/>
      </c>
      <c r="P312" s="48" t="str">
        <f aca="false">IF(J312="","",YEAR($A312))</f>
        <v/>
      </c>
      <c r="Q312" s="48" t="str">
        <f aca="false">IF(J312="","",MONTH($A312))</f>
        <v/>
      </c>
    </row>
    <row r="313" customFormat="false" ht="15" hidden="false" customHeight="false" outlineLevel="0" collapsed="false">
      <c r="A313" s="45"/>
      <c r="B313" s="42"/>
      <c r="C313" s="46"/>
      <c r="D313" s="46"/>
      <c r="E313" s="43"/>
      <c r="F313" s="43"/>
      <c r="G313" s="43"/>
      <c r="H313" s="47" t="str">
        <f aca="false">IF(AND($A313="",$B313="",$C313="",$D313=""),"",IF(OR($A313="",$B313="",$C313=""),"Add month, product and units",IF(I313="","Product not found",IF(AND($D313&lt;&gt;"",N($D313)&gt;N($C313)),"Orders are more than units sold",""))))</f>
        <v/>
      </c>
      <c r="I313" s="22" t="str">
        <f aca="false">IF($B313="","",IF($E313&lt;&gt;"",$E313,IFERROR(INDEX(Products!$C$6:$C$55,MATCH($B313,Products!$A$6:$A$55,0)),"")))</f>
        <v/>
      </c>
      <c r="J313" s="22" t="str">
        <f aca="false">IF(OR($A313="",$B313="",$C313="",I313="",AND($D313&lt;&gt;"",N($D313)&gt;N($C313))),"",$C313*I313)</f>
        <v/>
      </c>
      <c r="K313" s="21" t="str">
        <f aca="false">IF(J313="","",IF($D313&lt;&gt;"",$D313,$C313))</f>
        <v/>
      </c>
      <c r="L313" s="22" t="str">
        <f aca="false">IF(J313="","",J313*(INDEX(Products!$D$6:$D$55,MATCH($B313,Products!$A$6:$A$55,0))+INDEX(Products!$E$6:$E$55,MATCH($B313,Products!$A$6:$A$55,0))))</f>
        <v/>
      </c>
      <c r="M313" s="22" t="str">
        <f aca="false">IF(J313="","",K313*INDEX(Products!$F$6:$F$55,MATCH($B313,Products!$A$6:$A$55,0)))</f>
        <v/>
      </c>
      <c r="N313" s="22" t="str">
        <f aca="false">IF(J313="","",$C313*N(INDEX(Products!$G$6:$G$55,MATCH($B313,Products!$A$6:$A$55,0))))</f>
        <v/>
      </c>
      <c r="O313" s="22" t="str">
        <f aca="false">IF(J313="","",J313-N($G313)-L313-M313-N313-N($F313))</f>
        <v/>
      </c>
      <c r="P313" s="48" t="str">
        <f aca="false">IF(J313="","",YEAR($A313))</f>
        <v/>
      </c>
      <c r="Q313" s="48" t="str">
        <f aca="false">IF(J313="","",MONTH($A313))</f>
        <v/>
      </c>
    </row>
    <row r="314" customFormat="false" ht="15" hidden="false" customHeight="false" outlineLevel="0" collapsed="false">
      <c r="A314" s="45"/>
      <c r="B314" s="42"/>
      <c r="C314" s="46"/>
      <c r="D314" s="46"/>
      <c r="E314" s="43"/>
      <c r="F314" s="43"/>
      <c r="G314" s="43"/>
      <c r="H314" s="47" t="str">
        <f aca="false">IF(AND($A314="",$B314="",$C314="",$D314=""),"",IF(OR($A314="",$B314="",$C314=""),"Add month, product and units",IF(I314="","Product not found",IF(AND($D314&lt;&gt;"",N($D314)&gt;N($C314)),"Orders are more than units sold",""))))</f>
        <v/>
      </c>
      <c r="I314" s="22" t="str">
        <f aca="false">IF($B314="","",IF($E314&lt;&gt;"",$E314,IFERROR(INDEX(Products!$C$6:$C$55,MATCH($B314,Products!$A$6:$A$55,0)),"")))</f>
        <v/>
      </c>
      <c r="J314" s="22" t="str">
        <f aca="false">IF(OR($A314="",$B314="",$C314="",I314="",AND($D314&lt;&gt;"",N($D314)&gt;N($C314))),"",$C314*I314)</f>
        <v/>
      </c>
      <c r="K314" s="21" t="str">
        <f aca="false">IF(J314="","",IF($D314&lt;&gt;"",$D314,$C314))</f>
        <v/>
      </c>
      <c r="L314" s="22" t="str">
        <f aca="false">IF(J314="","",J314*(INDEX(Products!$D$6:$D$55,MATCH($B314,Products!$A$6:$A$55,0))+INDEX(Products!$E$6:$E$55,MATCH($B314,Products!$A$6:$A$55,0))))</f>
        <v/>
      </c>
      <c r="M314" s="22" t="str">
        <f aca="false">IF(J314="","",K314*INDEX(Products!$F$6:$F$55,MATCH($B314,Products!$A$6:$A$55,0)))</f>
        <v/>
      </c>
      <c r="N314" s="22" t="str">
        <f aca="false">IF(J314="","",$C314*N(INDEX(Products!$G$6:$G$55,MATCH($B314,Products!$A$6:$A$55,0))))</f>
        <v/>
      </c>
      <c r="O314" s="22" t="str">
        <f aca="false">IF(J314="","",J314-N($G314)-L314-M314-N314-N($F314))</f>
        <v/>
      </c>
      <c r="P314" s="48" t="str">
        <f aca="false">IF(J314="","",YEAR($A314))</f>
        <v/>
      </c>
      <c r="Q314" s="48" t="str">
        <f aca="false">IF(J314="","",MONTH($A314))</f>
        <v/>
      </c>
    </row>
    <row r="315" customFormat="false" ht="15" hidden="false" customHeight="false" outlineLevel="0" collapsed="false">
      <c r="A315" s="45"/>
      <c r="B315" s="42"/>
      <c r="C315" s="46"/>
      <c r="D315" s="46"/>
      <c r="E315" s="43"/>
      <c r="F315" s="43"/>
      <c r="G315" s="43"/>
      <c r="H315" s="47" t="str">
        <f aca="false">IF(AND($A315="",$B315="",$C315="",$D315=""),"",IF(OR($A315="",$B315="",$C315=""),"Add month, product and units",IF(I315="","Product not found",IF(AND($D315&lt;&gt;"",N($D315)&gt;N($C315)),"Orders are more than units sold",""))))</f>
        <v/>
      </c>
      <c r="I315" s="22" t="str">
        <f aca="false">IF($B315="","",IF($E315&lt;&gt;"",$E315,IFERROR(INDEX(Products!$C$6:$C$55,MATCH($B315,Products!$A$6:$A$55,0)),"")))</f>
        <v/>
      </c>
      <c r="J315" s="22" t="str">
        <f aca="false">IF(OR($A315="",$B315="",$C315="",I315="",AND($D315&lt;&gt;"",N($D315)&gt;N($C315))),"",$C315*I315)</f>
        <v/>
      </c>
      <c r="K315" s="21" t="str">
        <f aca="false">IF(J315="","",IF($D315&lt;&gt;"",$D315,$C315))</f>
        <v/>
      </c>
      <c r="L315" s="22" t="str">
        <f aca="false">IF(J315="","",J315*(INDEX(Products!$D$6:$D$55,MATCH($B315,Products!$A$6:$A$55,0))+INDEX(Products!$E$6:$E$55,MATCH($B315,Products!$A$6:$A$55,0))))</f>
        <v/>
      </c>
      <c r="M315" s="22" t="str">
        <f aca="false">IF(J315="","",K315*INDEX(Products!$F$6:$F$55,MATCH($B315,Products!$A$6:$A$55,0)))</f>
        <v/>
      </c>
      <c r="N315" s="22" t="str">
        <f aca="false">IF(J315="","",$C315*N(INDEX(Products!$G$6:$G$55,MATCH($B315,Products!$A$6:$A$55,0))))</f>
        <v/>
      </c>
      <c r="O315" s="22" t="str">
        <f aca="false">IF(J315="","",J315-N($G315)-L315-M315-N315-N($F315))</f>
        <v/>
      </c>
      <c r="P315" s="48" t="str">
        <f aca="false">IF(J315="","",YEAR($A315))</f>
        <v/>
      </c>
      <c r="Q315" s="48" t="str">
        <f aca="false">IF(J315="","",MONTH($A315))</f>
        <v/>
      </c>
    </row>
    <row r="316" customFormat="false" ht="15" hidden="false" customHeight="false" outlineLevel="0" collapsed="false">
      <c r="A316" s="45"/>
      <c r="B316" s="42"/>
      <c r="C316" s="46"/>
      <c r="D316" s="46"/>
      <c r="E316" s="43"/>
      <c r="F316" s="43"/>
      <c r="G316" s="43"/>
      <c r="H316" s="47" t="str">
        <f aca="false">IF(AND($A316="",$B316="",$C316="",$D316=""),"",IF(OR($A316="",$B316="",$C316=""),"Add month, product and units",IF(I316="","Product not found",IF(AND($D316&lt;&gt;"",N($D316)&gt;N($C316)),"Orders are more than units sold",""))))</f>
        <v/>
      </c>
      <c r="I316" s="22" t="str">
        <f aca="false">IF($B316="","",IF($E316&lt;&gt;"",$E316,IFERROR(INDEX(Products!$C$6:$C$55,MATCH($B316,Products!$A$6:$A$55,0)),"")))</f>
        <v/>
      </c>
      <c r="J316" s="22" t="str">
        <f aca="false">IF(OR($A316="",$B316="",$C316="",I316="",AND($D316&lt;&gt;"",N($D316)&gt;N($C316))),"",$C316*I316)</f>
        <v/>
      </c>
      <c r="K316" s="21" t="str">
        <f aca="false">IF(J316="","",IF($D316&lt;&gt;"",$D316,$C316))</f>
        <v/>
      </c>
      <c r="L316" s="22" t="str">
        <f aca="false">IF(J316="","",J316*(INDEX(Products!$D$6:$D$55,MATCH($B316,Products!$A$6:$A$55,0))+INDEX(Products!$E$6:$E$55,MATCH($B316,Products!$A$6:$A$55,0))))</f>
        <v/>
      </c>
      <c r="M316" s="22" t="str">
        <f aca="false">IF(J316="","",K316*INDEX(Products!$F$6:$F$55,MATCH($B316,Products!$A$6:$A$55,0)))</f>
        <v/>
      </c>
      <c r="N316" s="22" t="str">
        <f aca="false">IF(J316="","",$C316*N(INDEX(Products!$G$6:$G$55,MATCH($B316,Products!$A$6:$A$55,0))))</f>
        <v/>
      </c>
      <c r="O316" s="22" t="str">
        <f aca="false">IF(J316="","",J316-N($G316)-L316-M316-N316-N($F316))</f>
        <v/>
      </c>
      <c r="P316" s="48" t="str">
        <f aca="false">IF(J316="","",YEAR($A316))</f>
        <v/>
      </c>
      <c r="Q316" s="48" t="str">
        <f aca="false">IF(J316="","",MONTH($A316))</f>
        <v/>
      </c>
    </row>
    <row r="317" customFormat="false" ht="15" hidden="false" customHeight="false" outlineLevel="0" collapsed="false">
      <c r="A317" s="45"/>
      <c r="B317" s="42"/>
      <c r="C317" s="46"/>
      <c r="D317" s="46"/>
      <c r="E317" s="43"/>
      <c r="F317" s="43"/>
      <c r="G317" s="43"/>
      <c r="H317" s="47" t="str">
        <f aca="false">IF(AND($A317="",$B317="",$C317="",$D317=""),"",IF(OR($A317="",$B317="",$C317=""),"Add month, product and units",IF(I317="","Product not found",IF(AND($D317&lt;&gt;"",N($D317)&gt;N($C317)),"Orders are more than units sold",""))))</f>
        <v/>
      </c>
      <c r="I317" s="22" t="str">
        <f aca="false">IF($B317="","",IF($E317&lt;&gt;"",$E317,IFERROR(INDEX(Products!$C$6:$C$55,MATCH($B317,Products!$A$6:$A$55,0)),"")))</f>
        <v/>
      </c>
      <c r="J317" s="22" t="str">
        <f aca="false">IF(OR($A317="",$B317="",$C317="",I317="",AND($D317&lt;&gt;"",N($D317)&gt;N($C317))),"",$C317*I317)</f>
        <v/>
      </c>
      <c r="K317" s="21" t="str">
        <f aca="false">IF(J317="","",IF($D317&lt;&gt;"",$D317,$C317))</f>
        <v/>
      </c>
      <c r="L317" s="22" t="str">
        <f aca="false">IF(J317="","",J317*(INDEX(Products!$D$6:$D$55,MATCH($B317,Products!$A$6:$A$55,0))+INDEX(Products!$E$6:$E$55,MATCH($B317,Products!$A$6:$A$55,0))))</f>
        <v/>
      </c>
      <c r="M317" s="22" t="str">
        <f aca="false">IF(J317="","",K317*INDEX(Products!$F$6:$F$55,MATCH($B317,Products!$A$6:$A$55,0)))</f>
        <v/>
      </c>
      <c r="N317" s="22" t="str">
        <f aca="false">IF(J317="","",$C317*N(INDEX(Products!$G$6:$G$55,MATCH($B317,Products!$A$6:$A$55,0))))</f>
        <v/>
      </c>
      <c r="O317" s="22" t="str">
        <f aca="false">IF(J317="","",J317-N($G317)-L317-M317-N317-N($F317))</f>
        <v/>
      </c>
      <c r="P317" s="48" t="str">
        <f aca="false">IF(J317="","",YEAR($A317))</f>
        <v/>
      </c>
      <c r="Q317" s="48" t="str">
        <f aca="false">IF(J317="","",MONTH($A317))</f>
        <v/>
      </c>
    </row>
    <row r="318" customFormat="false" ht="15" hidden="false" customHeight="false" outlineLevel="0" collapsed="false">
      <c r="A318" s="45"/>
      <c r="B318" s="42"/>
      <c r="C318" s="46"/>
      <c r="D318" s="46"/>
      <c r="E318" s="43"/>
      <c r="F318" s="43"/>
      <c r="G318" s="43"/>
      <c r="H318" s="47" t="str">
        <f aca="false">IF(AND($A318="",$B318="",$C318="",$D318=""),"",IF(OR($A318="",$B318="",$C318=""),"Add month, product and units",IF(I318="","Product not found",IF(AND($D318&lt;&gt;"",N($D318)&gt;N($C318)),"Orders are more than units sold",""))))</f>
        <v/>
      </c>
      <c r="I318" s="22" t="str">
        <f aca="false">IF($B318="","",IF($E318&lt;&gt;"",$E318,IFERROR(INDEX(Products!$C$6:$C$55,MATCH($B318,Products!$A$6:$A$55,0)),"")))</f>
        <v/>
      </c>
      <c r="J318" s="22" t="str">
        <f aca="false">IF(OR($A318="",$B318="",$C318="",I318="",AND($D318&lt;&gt;"",N($D318)&gt;N($C318))),"",$C318*I318)</f>
        <v/>
      </c>
      <c r="K318" s="21" t="str">
        <f aca="false">IF(J318="","",IF($D318&lt;&gt;"",$D318,$C318))</f>
        <v/>
      </c>
      <c r="L318" s="22" t="str">
        <f aca="false">IF(J318="","",J318*(INDEX(Products!$D$6:$D$55,MATCH($B318,Products!$A$6:$A$55,0))+INDEX(Products!$E$6:$E$55,MATCH($B318,Products!$A$6:$A$55,0))))</f>
        <v/>
      </c>
      <c r="M318" s="22" t="str">
        <f aca="false">IF(J318="","",K318*INDEX(Products!$F$6:$F$55,MATCH($B318,Products!$A$6:$A$55,0)))</f>
        <v/>
      </c>
      <c r="N318" s="22" t="str">
        <f aca="false">IF(J318="","",$C318*N(INDEX(Products!$G$6:$G$55,MATCH($B318,Products!$A$6:$A$55,0))))</f>
        <v/>
      </c>
      <c r="O318" s="22" t="str">
        <f aca="false">IF(J318="","",J318-N($G318)-L318-M318-N318-N($F318))</f>
        <v/>
      </c>
      <c r="P318" s="48" t="str">
        <f aca="false">IF(J318="","",YEAR($A318))</f>
        <v/>
      </c>
      <c r="Q318" s="48" t="str">
        <f aca="false">IF(J318="","",MONTH($A318))</f>
        <v/>
      </c>
    </row>
    <row r="319" customFormat="false" ht="15" hidden="false" customHeight="false" outlineLevel="0" collapsed="false">
      <c r="A319" s="45"/>
      <c r="B319" s="42"/>
      <c r="C319" s="46"/>
      <c r="D319" s="46"/>
      <c r="E319" s="43"/>
      <c r="F319" s="43"/>
      <c r="G319" s="43"/>
      <c r="H319" s="47" t="str">
        <f aca="false">IF(AND($A319="",$B319="",$C319="",$D319=""),"",IF(OR($A319="",$B319="",$C319=""),"Add month, product and units",IF(I319="","Product not found",IF(AND($D319&lt;&gt;"",N($D319)&gt;N($C319)),"Orders are more than units sold",""))))</f>
        <v/>
      </c>
      <c r="I319" s="22" t="str">
        <f aca="false">IF($B319="","",IF($E319&lt;&gt;"",$E319,IFERROR(INDEX(Products!$C$6:$C$55,MATCH($B319,Products!$A$6:$A$55,0)),"")))</f>
        <v/>
      </c>
      <c r="J319" s="22" t="str">
        <f aca="false">IF(OR($A319="",$B319="",$C319="",I319="",AND($D319&lt;&gt;"",N($D319)&gt;N($C319))),"",$C319*I319)</f>
        <v/>
      </c>
      <c r="K319" s="21" t="str">
        <f aca="false">IF(J319="","",IF($D319&lt;&gt;"",$D319,$C319))</f>
        <v/>
      </c>
      <c r="L319" s="22" t="str">
        <f aca="false">IF(J319="","",J319*(INDEX(Products!$D$6:$D$55,MATCH($B319,Products!$A$6:$A$55,0))+INDEX(Products!$E$6:$E$55,MATCH($B319,Products!$A$6:$A$55,0))))</f>
        <v/>
      </c>
      <c r="M319" s="22" t="str">
        <f aca="false">IF(J319="","",K319*INDEX(Products!$F$6:$F$55,MATCH($B319,Products!$A$6:$A$55,0)))</f>
        <v/>
      </c>
      <c r="N319" s="22" t="str">
        <f aca="false">IF(J319="","",$C319*N(INDEX(Products!$G$6:$G$55,MATCH($B319,Products!$A$6:$A$55,0))))</f>
        <v/>
      </c>
      <c r="O319" s="22" t="str">
        <f aca="false">IF(J319="","",J319-N($G319)-L319-M319-N319-N($F319))</f>
        <v/>
      </c>
      <c r="P319" s="48" t="str">
        <f aca="false">IF(J319="","",YEAR($A319))</f>
        <v/>
      </c>
      <c r="Q319" s="48" t="str">
        <f aca="false">IF(J319="","",MONTH($A319))</f>
        <v/>
      </c>
    </row>
    <row r="320" customFormat="false" ht="15" hidden="false" customHeight="false" outlineLevel="0" collapsed="false">
      <c r="A320" s="45"/>
      <c r="B320" s="42"/>
      <c r="C320" s="46"/>
      <c r="D320" s="46"/>
      <c r="E320" s="43"/>
      <c r="F320" s="43"/>
      <c r="G320" s="43"/>
      <c r="H320" s="47" t="str">
        <f aca="false">IF(AND($A320="",$B320="",$C320="",$D320=""),"",IF(OR($A320="",$B320="",$C320=""),"Add month, product and units",IF(I320="","Product not found",IF(AND($D320&lt;&gt;"",N($D320)&gt;N($C320)),"Orders are more than units sold",""))))</f>
        <v/>
      </c>
      <c r="I320" s="22" t="str">
        <f aca="false">IF($B320="","",IF($E320&lt;&gt;"",$E320,IFERROR(INDEX(Products!$C$6:$C$55,MATCH($B320,Products!$A$6:$A$55,0)),"")))</f>
        <v/>
      </c>
      <c r="J320" s="22" t="str">
        <f aca="false">IF(OR($A320="",$B320="",$C320="",I320="",AND($D320&lt;&gt;"",N($D320)&gt;N($C320))),"",$C320*I320)</f>
        <v/>
      </c>
      <c r="K320" s="21" t="str">
        <f aca="false">IF(J320="","",IF($D320&lt;&gt;"",$D320,$C320))</f>
        <v/>
      </c>
      <c r="L320" s="22" t="str">
        <f aca="false">IF(J320="","",J320*(INDEX(Products!$D$6:$D$55,MATCH($B320,Products!$A$6:$A$55,0))+INDEX(Products!$E$6:$E$55,MATCH($B320,Products!$A$6:$A$55,0))))</f>
        <v/>
      </c>
      <c r="M320" s="22" t="str">
        <f aca="false">IF(J320="","",K320*INDEX(Products!$F$6:$F$55,MATCH($B320,Products!$A$6:$A$55,0)))</f>
        <v/>
      </c>
      <c r="N320" s="22" t="str">
        <f aca="false">IF(J320="","",$C320*N(INDEX(Products!$G$6:$G$55,MATCH($B320,Products!$A$6:$A$55,0))))</f>
        <v/>
      </c>
      <c r="O320" s="22" t="str">
        <f aca="false">IF(J320="","",J320-N($G320)-L320-M320-N320-N($F320))</f>
        <v/>
      </c>
      <c r="P320" s="48" t="str">
        <f aca="false">IF(J320="","",YEAR($A320))</f>
        <v/>
      </c>
      <c r="Q320" s="48" t="str">
        <f aca="false">IF(J320="","",MONTH($A320))</f>
        <v/>
      </c>
    </row>
    <row r="321" customFormat="false" ht="15" hidden="false" customHeight="false" outlineLevel="0" collapsed="false">
      <c r="A321" s="45"/>
      <c r="B321" s="42"/>
      <c r="C321" s="46"/>
      <c r="D321" s="46"/>
      <c r="E321" s="43"/>
      <c r="F321" s="43"/>
      <c r="G321" s="43"/>
      <c r="H321" s="47" t="str">
        <f aca="false">IF(AND($A321="",$B321="",$C321="",$D321=""),"",IF(OR($A321="",$B321="",$C321=""),"Add month, product and units",IF(I321="","Product not found",IF(AND($D321&lt;&gt;"",N($D321)&gt;N($C321)),"Orders are more than units sold",""))))</f>
        <v/>
      </c>
      <c r="I321" s="22" t="str">
        <f aca="false">IF($B321="","",IF($E321&lt;&gt;"",$E321,IFERROR(INDEX(Products!$C$6:$C$55,MATCH($B321,Products!$A$6:$A$55,0)),"")))</f>
        <v/>
      </c>
      <c r="J321" s="22" t="str">
        <f aca="false">IF(OR($A321="",$B321="",$C321="",I321="",AND($D321&lt;&gt;"",N($D321)&gt;N($C321))),"",$C321*I321)</f>
        <v/>
      </c>
      <c r="K321" s="21" t="str">
        <f aca="false">IF(J321="","",IF($D321&lt;&gt;"",$D321,$C321))</f>
        <v/>
      </c>
      <c r="L321" s="22" t="str">
        <f aca="false">IF(J321="","",J321*(INDEX(Products!$D$6:$D$55,MATCH($B321,Products!$A$6:$A$55,0))+INDEX(Products!$E$6:$E$55,MATCH($B321,Products!$A$6:$A$55,0))))</f>
        <v/>
      </c>
      <c r="M321" s="22" t="str">
        <f aca="false">IF(J321="","",K321*INDEX(Products!$F$6:$F$55,MATCH($B321,Products!$A$6:$A$55,0)))</f>
        <v/>
      </c>
      <c r="N321" s="22" t="str">
        <f aca="false">IF(J321="","",$C321*N(INDEX(Products!$G$6:$G$55,MATCH($B321,Products!$A$6:$A$55,0))))</f>
        <v/>
      </c>
      <c r="O321" s="22" t="str">
        <f aca="false">IF(J321="","",J321-N($G321)-L321-M321-N321-N($F321))</f>
        <v/>
      </c>
      <c r="P321" s="48" t="str">
        <f aca="false">IF(J321="","",YEAR($A321))</f>
        <v/>
      </c>
      <c r="Q321" s="48" t="str">
        <f aca="false">IF(J321="","",MONTH($A321))</f>
        <v/>
      </c>
    </row>
    <row r="322" customFormat="false" ht="15" hidden="false" customHeight="false" outlineLevel="0" collapsed="false">
      <c r="A322" s="45"/>
      <c r="B322" s="42"/>
      <c r="C322" s="46"/>
      <c r="D322" s="46"/>
      <c r="E322" s="43"/>
      <c r="F322" s="43"/>
      <c r="G322" s="43"/>
      <c r="H322" s="47" t="str">
        <f aca="false">IF(AND($A322="",$B322="",$C322="",$D322=""),"",IF(OR($A322="",$B322="",$C322=""),"Add month, product and units",IF(I322="","Product not found",IF(AND($D322&lt;&gt;"",N($D322)&gt;N($C322)),"Orders are more than units sold",""))))</f>
        <v/>
      </c>
      <c r="I322" s="22" t="str">
        <f aca="false">IF($B322="","",IF($E322&lt;&gt;"",$E322,IFERROR(INDEX(Products!$C$6:$C$55,MATCH($B322,Products!$A$6:$A$55,0)),"")))</f>
        <v/>
      </c>
      <c r="J322" s="22" t="str">
        <f aca="false">IF(OR($A322="",$B322="",$C322="",I322="",AND($D322&lt;&gt;"",N($D322)&gt;N($C322))),"",$C322*I322)</f>
        <v/>
      </c>
      <c r="K322" s="21" t="str">
        <f aca="false">IF(J322="","",IF($D322&lt;&gt;"",$D322,$C322))</f>
        <v/>
      </c>
      <c r="L322" s="22" t="str">
        <f aca="false">IF(J322="","",J322*(INDEX(Products!$D$6:$D$55,MATCH($B322,Products!$A$6:$A$55,0))+INDEX(Products!$E$6:$E$55,MATCH($B322,Products!$A$6:$A$55,0))))</f>
        <v/>
      </c>
      <c r="M322" s="22" t="str">
        <f aca="false">IF(J322="","",K322*INDEX(Products!$F$6:$F$55,MATCH($B322,Products!$A$6:$A$55,0)))</f>
        <v/>
      </c>
      <c r="N322" s="22" t="str">
        <f aca="false">IF(J322="","",$C322*N(INDEX(Products!$G$6:$G$55,MATCH($B322,Products!$A$6:$A$55,0))))</f>
        <v/>
      </c>
      <c r="O322" s="22" t="str">
        <f aca="false">IF(J322="","",J322-N($G322)-L322-M322-N322-N($F322))</f>
        <v/>
      </c>
      <c r="P322" s="48" t="str">
        <f aca="false">IF(J322="","",YEAR($A322))</f>
        <v/>
      </c>
      <c r="Q322" s="48" t="str">
        <f aca="false">IF(J322="","",MONTH($A322))</f>
        <v/>
      </c>
    </row>
    <row r="323" customFormat="false" ht="15" hidden="false" customHeight="false" outlineLevel="0" collapsed="false">
      <c r="A323" s="45"/>
      <c r="B323" s="42"/>
      <c r="C323" s="46"/>
      <c r="D323" s="46"/>
      <c r="E323" s="43"/>
      <c r="F323" s="43"/>
      <c r="G323" s="43"/>
      <c r="H323" s="47" t="str">
        <f aca="false">IF(AND($A323="",$B323="",$C323="",$D323=""),"",IF(OR($A323="",$B323="",$C323=""),"Add month, product and units",IF(I323="","Product not found",IF(AND($D323&lt;&gt;"",N($D323)&gt;N($C323)),"Orders are more than units sold",""))))</f>
        <v/>
      </c>
      <c r="I323" s="22" t="str">
        <f aca="false">IF($B323="","",IF($E323&lt;&gt;"",$E323,IFERROR(INDEX(Products!$C$6:$C$55,MATCH($B323,Products!$A$6:$A$55,0)),"")))</f>
        <v/>
      </c>
      <c r="J323" s="22" t="str">
        <f aca="false">IF(OR($A323="",$B323="",$C323="",I323="",AND($D323&lt;&gt;"",N($D323)&gt;N($C323))),"",$C323*I323)</f>
        <v/>
      </c>
      <c r="K323" s="21" t="str">
        <f aca="false">IF(J323="","",IF($D323&lt;&gt;"",$D323,$C323))</f>
        <v/>
      </c>
      <c r="L323" s="22" t="str">
        <f aca="false">IF(J323="","",J323*(INDEX(Products!$D$6:$D$55,MATCH($B323,Products!$A$6:$A$55,0))+INDEX(Products!$E$6:$E$55,MATCH($B323,Products!$A$6:$A$55,0))))</f>
        <v/>
      </c>
      <c r="M323" s="22" t="str">
        <f aca="false">IF(J323="","",K323*INDEX(Products!$F$6:$F$55,MATCH($B323,Products!$A$6:$A$55,0)))</f>
        <v/>
      </c>
      <c r="N323" s="22" t="str">
        <f aca="false">IF(J323="","",$C323*N(INDEX(Products!$G$6:$G$55,MATCH($B323,Products!$A$6:$A$55,0))))</f>
        <v/>
      </c>
      <c r="O323" s="22" t="str">
        <f aca="false">IF(J323="","",J323-N($G323)-L323-M323-N323-N($F323))</f>
        <v/>
      </c>
      <c r="P323" s="48" t="str">
        <f aca="false">IF(J323="","",YEAR($A323))</f>
        <v/>
      </c>
      <c r="Q323" s="48" t="str">
        <f aca="false">IF(J323="","",MONTH($A323))</f>
        <v/>
      </c>
    </row>
    <row r="324" customFormat="false" ht="15" hidden="false" customHeight="false" outlineLevel="0" collapsed="false">
      <c r="A324" s="45"/>
      <c r="B324" s="42"/>
      <c r="C324" s="46"/>
      <c r="D324" s="46"/>
      <c r="E324" s="43"/>
      <c r="F324" s="43"/>
      <c r="G324" s="43"/>
      <c r="H324" s="47" t="str">
        <f aca="false">IF(AND($A324="",$B324="",$C324="",$D324=""),"",IF(OR($A324="",$B324="",$C324=""),"Add month, product and units",IF(I324="","Product not found",IF(AND($D324&lt;&gt;"",N($D324)&gt;N($C324)),"Orders are more than units sold",""))))</f>
        <v/>
      </c>
      <c r="I324" s="22" t="str">
        <f aca="false">IF($B324="","",IF($E324&lt;&gt;"",$E324,IFERROR(INDEX(Products!$C$6:$C$55,MATCH($B324,Products!$A$6:$A$55,0)),"")))</f>
        <v/>
      </c>
      <c r="J324" s="22" t="str">
        <f aca="false">IF(OR($A324="",$B324="",$C324="",I324="",AND($D324&lt;&gt;"",N($D324)&gt;N($C324))),"",$C324*I324)</f>
        <v/>
      </c>
      <c r="K324" s="21" t="str">
        <f aca="false">IF(J324="","",IF($D324&lt;&gt;"",$D324,$C324))</f>
        <v/>
      </c>
      <c r="L324" s="22" t="str">
        <f aca="false">IF(J324="","",J324*(INDEX(Products!$D$6:$D$55,MATCH($B324,Products!$A$6:$A$55,0))+INDEX(Products!$E$6:$E$55,MATCH($B324,Products!$A$6:$A$55,0))))</f>
        <v/>
      </c>
      <c r="M324" s="22" t="str">
        <f aca="false">IF(J324="","",K324*INDEX(Products!$F$6:$F$55,MATCH($B324,Products!$A$6:$A$55,0)))</f>
        <v/>
      </c>
      <c r="N324" s="22" t="str">
        <f aca="false">IF(J324="","",$C324*N(INDEX(Products!$G$6:$G$55,MATCH($B324,Products!$A$6:$A$55,0))))</f>
        <v/>
      </c>
      <c r="O324" s="22" t="str">
        <f aca="false">IF(J324="","",J324-N($G324)-L324-M324-N324-N($F324))</f>
        <v/>
      </c>
      <c r="P324" s="48" t="str">
        <f aca="false">IF(J324="","",YEAR($A324))</f>
        <v/>
      </c>
      <c r="Q324" s="48" t="str">
        <f aca="false">IF(J324="","",MONTH($A324))</f>
        <v/>
      </c>
    </row>
    <row r="325" customFormat="false" ht="15" hidden="false" customHeight="false" outlineLevel="0" collapsed="false">
      <c r="A325" s="45"/>
      <c r="B325" s="42"/>
      <c r="C325" s="46"/>
      <c r="D325" s="46"/>
      <c r="E325" s="43"/>
      <c r="F325" s="43"/>
      <c r="G325" s="43"/>
      <c r="H325" s="47" t="str">
        <f aca="false">IF(AND($A325="",$B325="",$C325="",$D325=""),"",IF(OR($A325="",$B325="",$C325=""),"Add month, product and units",IF(I325="","Product not found",IF(AND($D325&lt;&gt;"",N($D325)&gt;N($C325)),"Orders are more than units sold",""))))</f>
        <v/>
      </c>
      <c r="I325" s="22" t="str">
        <f aca="false">IF($B325="","",IF($E325&lt;&gt;"",$E325,IFERROR(INDEX(Products!$C$6:$C$55,MATCH($B325,Products!$A$6:$A$55,0)),"")))</f>
        <v/>
      </c>
      <c r="J325" s="22" t="str">
        <f aca="false">IF(OR($A325="",$B325="",$C325="",I325="",AND($D325&lt;&gt;"",N($D325)&gt;N($C325))),"",$C325*I325)</f>
        <v/>
      </c>
      <c r="K325" s="21" t="str">
        <f aca="false">IF(J325="","",IF($D325&lt;&gt;"",$D325,$C325))</f>
        <v/>
      </c>
      <c r="L325" s="22" t="str">
        <f aca="false">IF(J325="","",J325*(INDEX(Products!$D$6:$D$55,MATCH($B325,Products!$A$6:$A$55,0))+INDEX(Products!$E$6:$E$55,MATCH($B325,Products!$A$6:$A$55,0))))</f>
        <v/>
      </c>
      <c r="M325" s="22" t="str">
        <f aca="false">IF(J325="","",K325*INDEX(Products!$F$6:$F$55,MATCH($B325,Products!$A$6:$A$55,0)))</f>
        <v/>
      </c>
      <c r="N325" s="22" t="str">
        <f aca="false">IF(J325="","",$C325*N(INDEX(Products!$G$6:$G$55,MATCH($B325,Products!$A$6:$A$55,0))))</f>
        <v/>
      </c>
      <c r="O325" s="22" t="str">
        <f aca="false">IF(J325="","",J325-N($G325)-L325-M325-N325-N($F325))</f>
        <v/>
      </c>
      <c r="P325" s="48" t="str">
        <f aca="false">IF(J325="","",YEAR($A325))</f>
        <v/>
      </c>
      <c r="Q325" s="48" t="str">
        <f aca="false">IF(J325="","",MONTH($A325))</f>
        <v/>
      </c>
    </row>
    <row r="326" customFormat="false" ht="15" hidden="false" customHeight="false" outlineLevel="0" collapsed="false">
      <c r="A326" s="45"/>
      <c r="B326" s="42"/>
      <c r="C326" s="46"/>
      <c r="D326" s="46"/>
      <c r="E326" s="43"/>
      <c r="F326" s="43"/>
      <c r="G326" s="43"/>
      <c r="H326" s="47" t="str">
        <f aca="false">IF(AND($A326="",$B326="",$C326="",$D326=""),"",IF(OR($A326="",$B326="",$C326=""),"Add month, product and units",IF(I326="","Product not found",IF(AND($D326&lt;&gt;"",N($D326)&gt;N($C326)),"Orders are more than units sold",""))))</f>
        <v/>
      </c>
      <c r="I326" s="22" t="str">
        <f aca="false">IF($B326="","",IF($E326&lt;&gt;"",$E326,IFERROR(INDEX(Products!$C$6:$C$55,MATCH($B326,Products!$A$6:$A$55,0)),"")))</f>
        <v/>
      </c>
      <c r="J326" s="22" t="str">
        <f aca="false">IF(OR($A326="",$B326="",$C326="",I326="",AND($D326&lt;&gt;"",N($D326)&gt;N($C326))),"",$C326*I326)</f>
        <v/>
      </c>
      <c r="K326" s="21" t="str">
        <f aca="false">IF(J326="","",IF($D326&lt;&gt;"",$D326,$C326))</f>
        <v/>
      </c>
      <c r="L326" s="22" t="str">
        <f aca="false">IF(J326="","",J326*(INDEX(Products!$D$6:$D$55,MATCH($B326,Products!$A$6:$A$55,0))+INDEX(Products!$E$6:$E$55,MATCH($B326,Products!$A$6:$A$55,0))))</f>
        <v/>
      </c>
      <c r="M326" s="22" t="str">
        <f aca="false">IF(J326="","",K326*INDEX(Products!$F$6:$F$55,MATCH($B326,Products!$A$6:$A$55,0)))</f>
        <v/>
      </c>
      <c r="N326" s="22" t="str">
        <f aca="false">IF(J326="","",$C326*N(INDEX(Products!$G$6:$G$55,MATCH($B326,Products!$A$6:$A$55,0))))</f>
        <v/>
      </c>
      <c r="O326" s="22" t="str">
        <f aca="false">IF(J326="","",J326-N($G326)-L326-M326-N326-N($F326))</f>
        <v/>
      </c>
      <c r="P326" s="48" t="str">
        <f aca="false">IF(J326="","",YEAR($A326))</f>
        <v/>
      </c>
      <c r="Q326" s="48" t="str">
        <f aca="false">IF(J326="","",MONTH($A326))</f>
        <v/>
      </c>
    </row>
    <row r="327" customFormat="false" ht="15" hidden="false" customHeight="false" outlineLevel="0" collapsed="false">
      <c r="A327" s="45"/>
      <c r="B327" s="42"/>
      <c r="C327" s="46"/>
      <c r="D327" s="46"/>
      <c r="E327" s="43"/>
      <c r="F327" s="43"/>
      <c r="G327" s="43"/>
      <c r="H327" s="47" t="str">
        <f aca="false">IF(AND($A327="",$B327="",$C327="",$D327=""),"",IF(OR($A327="",$B327="",$C327=""),"Add month, product and units",IF(I327="","Product not found",IF(AND($D327&lt;&gt;"",N($D327)&gt;N($C327)),"Orders are more than units sold",""))))</f>
        <v/>
      </c>
      <c r="I327" s="22" t="str">
        <f aca="false">IF($B327="","",IF($E327&lt;&gt;"",$E327,IFERROR(INDEX(Products!$C$6:$C$55,MATCH($B327,Products!$A$6:$A$55,0)),"")))</f>
        <v/>
      </c>
      <c r="J327" s="22" t="str">
        <f aca="false">IF(OR($A327="",$B327="",$C327="",I327="",AND($D327&lt;&gt;"",N($D327)&gt;N($C327))),"",$C327*I327)</f>
        <v/>
      </c>
      <c r="K327" s="21" t="str">
        <f aca="false">IF(J327="","",IF($D327&lt;&gt;"",$D327,$C327))</f>
        <v/>
      </c>
      <c r="L327" s="22" t="str">
        <f aca="false">IF(J327="","",J327*(INDEX(Products!$D$6:$D$55,MATCH($B327,Products!$A$6:$A$55,0))+INDEX(Products!$E$6:$E$55,MATCH($B327,Products!$A$6:$A$55,0))))</f>
        <v/>
      </c>
      <c r="M327" s="22" t="str">
        <f aca="false">IF(J327="","",K327*INDEX(Products!$F$6:$F$55,MATCH($B327,Products!$A$6:$A$55,0)))</f>
        <v/>
      </c>
      <c r="N327" s="22" t="str">
        <f aca="false">IF(J327="","",$C327*N(INDEX(Products!$G$6:$G$55,MATCH($B327,Products!$A$6:$A$55,0))))</f>
        <v/>
      </c>
      <c r="O327" s="22" t="str">
        <f aca="false">IF(J327="","",J327-N($G327)-L327-M327-N327-N($F327))</f>
        <v/>
      </c>
      <c r="P327" s="48" t="str">
        <f aca="false">IF(J327="","",YEAR($A327))</f>
        <v/>
      </c>
      <c r="Q327" s="48" t="str">
        <f aca="false">IF(J327="","",MONTH($A327))</f>
        <v/>
      </c>
    </row>
    <row r="328" customFormat="false" ht="15" hidden="false" customHeight="false" outlineLevel="0" collapsed="false">
      <c r="A328" s="45"/>
      <c r="B328" s="42"/>
      <c r="C328" s="46"/>
      <c r="D328" s="46"/>
      <c r="E328" s="43"/>
      <c r="F328" s="43"/>
      <c r="G328" s="43"/>
      <c r="H328" s="47" t="str">
        <f aca="false">IF(AND($A328="",$B328="",$C328="",$D328=""),"",IF(OR($A328="",$B328="",$C328=""),"Add month, product and units",IF(I328="","Product not found",IF(AND($D328&lt;&gt;"",N($D328)&gt;N($C328)),"Orders are more than units sold",""))))</f>
        <v/>
      </c>
      <c r="I328" s="22" t="str">
        <f aca="false">IF($B328="","",IF($E328&lt;&gt;"",$E328,IFERROR(INDEX(Products!$C$6:$C$55,MATCH($B328,Products!$A$6:$A$55,0)),"")))</f>
        <v/>
      </c>
      <c r="J328" s="22" t="str">
        <f aca="false">IF(OR($A328="",$B328="",$C328="",I328="",AND($D328&lt;&gt;"",N($D328)&gt;N($C328))),"",$C328*I328)</f>
        <v/>
      </c>
      <c r="K328" s="21" t="str">
        <f aca="false">IF(J328="","",IF($D328&lt;&gt;"",$D328,$C328))</f>
        <v/>
      </c>
      <c r="L328" s="22" t="str">
        <f aca="false">IF(J328="","",J328*(INDEX(Products!$D$6:$D$55,MATCH($B328,Products!$A$6:$A$55,0))+INDEX(Products!$E$6:$E$55,MATCH($B328,Products!$A$6:$A$55,0))))</f>
        <v/>
      </c>
      <c r="M328" s="22" t="str">
        <f aca="false">IF(J328="","",K328*INDEX(Products!$F$6:$F$55,MATCH($B328,Products!$A$6:$A$55,0)))</f>
        <v/>
      </c>
      <c r="N328" s="22" t="str">
        <f aca="false">IF(J328="","",$C328*N(INDEX(Products!$G$6:$G$55,MATCH($B328,Products!$A$6:$A$55,0))))</f>
        <v/>
      </c>
      <c r="O328" s="22" t="str">
        <f aca="false">IF(J328="","",J328-N($G328)-L328-M328-N328-N($F328))</f>
        <v/>
      </c>
      <c r="P328" s="48" t="str">
        <f aca="false">IF(J328="","",YEAR($A328))</f>
        <v/>
      </c>
      <c r="Q328" s="48" t="str">
        <f aca="false">IF(J328="","",MONTH($A328))</f>
        <v/>
      </c>
    </row>
    <row r="329" customFormat="false" ht="15" hidden="false" customHeight="false" outlineLevel="0" collapsed="false">
      <c r="A329" s="45"/>
      <c r="B329" s="42"/>
      <c r="C329" s="46"/>
      <c r="D329" s="46"/>
      <c r="E329" s="43"/>
      <c r="F329" s="43"/>
      <c r="G329" s="43"/>
      <c r="H329" s="47" t="str">
        <f aca="false">IF(AND($A329="",$B329="",$C329="",$D329=""),"",IF(OR($A329="",$B329="",$C329=""),"Add month, product and units",IF(I329="","Product not found",IF(AND($D329&lt;&gt;"",N($D329)&gt;N($C329)),"Orders are more than units sold",""))))</f>
        <v/>
      </c>
      <c r="I329" s="22" t="str">
        <f aca="false">IF($B329="","",IF($E329&lt;&gt;"",$E329,IFERROR(INDEX(Products!$C$6:$C$55,MATCH($B329,Products!$A$6:$A$55,0)),"")))</f>
        <v/>
      </c>
      <c r="J329" s="22" t="str">
        <f aca="false">IF(OR($A329="",$B329="",$C329="",I329="",AND($D329&lt;&gt;"",N($D329)&gt;N($C329))),"",$C329*I329)</f>
        <v/>
      </c>
      <c r="K329" s="21" t="str">
        <f aca="false">IF(J329="","",IF($D329&lt;&gt;"",$D329,$C329))</f>
        <v/>
      </c>
      <c r="L329" s="22" t="str">
        <f aca="false">IF(J329="","",J329*(INDEX(Products!$D$6:$D$55,MATCH($B329,Products!$A$6:$A$55,0))+INDEX(Products!$E$6:$E$55,MATCH($B329,Products!$A$6:$A$55,0))))</f>
        <v/>
      </c>
      <c r="M329" s="22" t="str">
        <f aca="false">IF(J329="","",K329*INDEX(Products!$F$6:$F$55,MATCH($B329,Products!$A$6:$A$55,0)))</f>
        <v/>
      </c>
      <c r="N329" s="22" t="str">
        <f aca="false">IF(J329="","",$C329*N(INDEX(Products!$G$6:$G$55,MATCH($B329,Products!$A$6:$A$55,0))))</f>
        <v/>
      </c>
      <c r="O329" s="22" t="str">
        <f aca="false">IF(J329="","",J329-N($G329)-L329-M329-N329-N($F329))</f>
        <v/>
      </c>
      <c r="P329" s="48" t="str">
        <f aca="false">IF(J329="","",YEAR($A329))</f>
        <v/>
      </c>
      <c r="Q329" s="48" t="str">
        <f aca="false">IF(J329="","",MONTH($A329))</f>
        <v/>
      </c>
    </row>
    <row r="330" customFormat="false" ht="15" hidden="false" customHeight="false" outlineLevel="0" collapsed="false">
      <c r="A330" s="45"/>
      <c r="B330" s="42"/>
      <c r="C330" s="46"/>
      <c r="D330" s="46"/>
      <c r="E330" s="43"/>
      <c r="F330" s="43"/>
      <c r="G330" s="43"/>
      <c r="H330" s="47" t="str">
        <f aca="false">IF(AND($A330="",$B330="",$C330="",$D330=""),"",IF(OR($A330="",$B330="",$C330=""),"Add month, product and units",IF(I330="","Product not found",IF(AND($D330&lt;&gt;"",N($D330)&gt;N($C330)),"Orders are more than units sold",""))))</f>
        <v/>
      </c>
      <c r="I330" s="22" t="str">
        <f aca="false">IF($B330="","",IF($E330&lt;&gt;"",$E330,IFERROR(INDEX(Products!$C$6:$C$55,MATCH($B330,Products!$A$6:$A$55,0)),"")))</f>
        <v/>
      </c>
      <c r="J330" s="22" t="str">
        <f aca="false">IF(OR($A330="",$B330="",$C330="",I330="",AND($D330&lt;&gt;"",N($D330)&gt;N($C330))),"",$C330*I330)</f>
        <v/>
      </c>
      <c r="K330" s="21" t="str">
        <f aca="false">IF(J330="","",IF($D330&lt;&gt;"",$D330,$C330))</f>
        <v/>
      </c>
      <c r="L330" s="22" t="str">
        <f aca="false">IF(J330="","",J330*(INDEX(Products!$D$6:$D$55,MATCH($B330,Products!$A$6:$A$55,0))+INDEX(Products!$E$6:$E$55,MATCH($B330,Products!$A$6:$A$55,0))))</f>
        <v/>
      </c>
      <c r="M330" s="22" t="str">
        <f aca="false">IF(J330="","",K330*INDEX(Products!$F$6:$F$55,MATCH($B330,Products!$A$6:$A$55,0)))</f>
        <v/>
      </c>
      <c r="N330" s="22" t="str">
        <f aca="false">IF(J330="","",$C330*N(INDEX(Products!$G$6:$G$55,MATCH($B330,Products!$A$6:$A$55,0))))</f>
        <v/>
      </c>
      <c r="O330" s="22" t="str">
        <f aca="false">IF(J330="","",J330-N($G330)-L330-M330-N330-N($F330))</f>
        <v/>
      </c>
      <c r="P330" s="48" t="str">
        <f aca="false">IF(J330="","",YEAR($A330))</f>
        <v/>
      </c>
      <c r="Q330" s="48" t="str">
        <f aca="false">IF(J330="","",MONTH($A330))</f>
        <v/>
      </c>
    </row>
    <row r="331" customFormat="false" ht="15" hidden="false" customHeight="false" outlineLevel="0" collapsed="false">
      <c r="A331" s="45"/>
      <c r="B331" s="42"/>
      <c r="C331" s="46"/>
      <c r="D331" s="46"/>
      <c r="E331" s="43"/>
      <c r="F331" s="43"/>
      <c r="G331" s="43"/>
      <c r="H331" s="47" t="str">
        <f aca="false">IF(AND($A331="",$B331="",$C331="",$D331=""),"",IF(OR($A331="",$B331="",$C331=""),"Add month, product and units",IF(I331="","Product not found",IF(AND($D331&lt;&gt;"",N($D331)&gt;N($C331)),"Orders are more than units sold",""))))</f>
        <v/>
      </c>
      <c r="I331" s="22" t="str">
        <f aca="false">IF($B331="","",IF($E331&lt;&gt;"",$E331,IFERROR(INDEX(Products!$C$6:$C$55,MATCH($B331,Products!$A$6:$A$55,0)),"")))</f>
        <v/>
      </c>
      <c r="J331" s="22" t="str">
        <f aca="false">IF(OR($A331="",$B331="",$C331="",I331="",AND($D331&lt;&gt;"",N($D331)&gt;N($C331))),"",$C331*I331)</f>
        <v/>
      </c>
      <c r="K331" s="21" t="str">
        <f aca="false">IF(J331="","",IF($D331&lt;&gt;"",$D331,$C331))</f>
        <v/>
      </c>
      <c r="L331" s="22" t="str">
        <f aca="false">IF(J331="","",J331*(INDEX(Products!$D$6:$D$55,MATCH($B331,Products!$A$6:$A$55,0))+INDEX(Products!$E$6:$E$55,MATCH($B331,Products!$A$6:$A$55,0))))</f>
        <v/>
      </c>
      <c r="M331" s="22" t="str">
        <f aca="false">IF(J331="","",K331*INDEX(Products!$F$6:$F$55,MATCH($B331,Products!$A$6:$A$55,0)))</f>
        <v/>
      </c>
      <c r="N331" s="22" t="str">
        <f aca="false">IF(J331="","",$C331*N(INDEX(Products!$G$6:$G$55,MATCH($B331,Products!$A$6:$A$55,0))))</f>
        <v/>
      </c>
      <c r="O331" s="22" t="str">
        <f aca="false">IF(J331="","",J331-N($G331)-L331-M331-N331-N($F331))</f>
        <v/>
      </c>
      <c r="P331" s="48" t="str">
        <f aca="false">IF(J331="","",YEAR($A331))</f>
        <v/>
      </c>
      <c r="Q331" s="48" t="str">
        <f aca="false">IF(J331="","",MONTH($A331))</f>
        <v/>
      </c>
    </row>
    <row r="332" customFormat="false" ht="15" hidden="false" customHeight="false" outlineLevel="0" collapsed="false">
      <c r="A332" s="45"/>
      <c r="B332" s="42"/>
      <c r="C332" s="46"/>
      <c r="D332" s="46"/>
      <c r="E332" s="43"/>
      <c r="F332" s="43"/>
      <c r="G332" s="43"/>
      <c r="H332" s="47" t="str">
        <f aca="false">IF(AND($A332="",$B332="",$C332="",$D332=""),"",IF(OR($A332="",$B332="",$C332=""),"Add month, product and units",IF(I332="","Product not found",IF(AND($D332&lt;&gt;"",N($D332)&gt;N($C332)),"Orders are more than units sold",""))))</f>
        <v/>
      </c>
      <c r="I332" s="22" t="str">
        <f aca="false">IF($B332="","",IF($E332&lt;&gt;"",$E332,IFERROR(INDEX(Products!$C$6:$C$55,MATCH($B332,Products!$A$6:$A$55,0)),"")))</f>
        <v/>
      </c>
      <c r="J332" s="22" t="str">
        <f aca="false">IF(OR($A332="",$B332="",$C332="",I332="",AND($D332&lt;&gt;"",N($D332)&gt;N($C332))),"",$C332*I332)</f>
        <v/>
      </c>
      <c r="K332" s="21" t="str">
        <f aca="false">IF(J332="","",IF($D332&lt;&gt;"",$D332,$C332))</f>
        <v/>
      </c>
      <c r="L332" s="22" t="str">
        <f aca="false">IF(J332="","",J332*(INDEX(Products!$D$6:$D$55,MATCH($B332,Products!$A$6:$A$55,0))+INDEX(Products!$E$6:$E$55,MATCH($B332,Products!$A$6:$A$55,0))))</f>
        <v/>
      </c>
      <c r="M332" s="22" t="str">
        <f aca="false">IF(J332="","",K332*INDEX(Products!$F$6:$F$55,MATCH($B332,Products!$A$6:$A$55,0)))</f>
        <v/>
      </c>
      <c r="N332" s="22" t="str">
        <f aca="false">IF(J332="","",$C332*N(INDEX(Products!$G$6:$G$55,MATCH($B332,Products!$A$6:$A$55,0))))</f>
        <v/>
      </c>
      <c r="O332" s="22" t="str">
        <f aca="false">IF(J332="","",J332-N($G332)-L332-M332-N332-N($F332))</f>
        <v/>
      </c>
      <c r="P332" s="48" t="str">
        <f aca="false">IF(J332="","",YEAR($A332))</f>
        <v/>
      </c>
      <c r="Q332" s="48" t="str">
        <f aca="false">IF(J332="","",MONTH($A332))</f>
        <v/>
      </c>
    </row>
    <row r="333" customFormat="false" ht="15" hidden="false" customHeight="false" outlineLevel="0" collapsed="false">
      <c r="A333" s="45"/>
      <c r="B333" s="42"/>
      <c r="C333" s="46"/>
      <c r="D333" s="46"/>
      <c r="E333" s="43"/>
      <c r="F333" s="43"/>
      <c r="G333" s="43"/>
      <c r="H333" s="47" t="str">
        <f aca="false">IF(AND($A333="",$B333="",$C333="",$D333=""),"",IF(OR($A333="",$B333="",$C333=""),"Add month, product and units",IF(I333="","Product not found",IF(AND($D333&lt;&gt;"",N($D333)&gt;N($C333)),"Orders are more than units sold",""))))</f>
        <v/>
      </c>
      <c r="I333" s="22" t="str">
        <f aca="false">IF($B333="","",IF($E333&lt;&gt;"",$E333,IFERROR(INDEX(Products!$C$6:$C$55,MATCH($B333,Products!$A$6:$A$55,0)),"")))</f>
        <v/>
      </c>
      <c r="J333" s="22" t="str">
        <f aca="false">IF(OR($A333="",$B333="",$C333="",I333="",AND($D333&lt;&gt;"",N($D333)&gt;N($C333))),"",$C333*I333)</f>
        <v/>
      </c>
      <c r="K333" s="21" t="str">
        <f aca="false">IF(J333="","",IF($D333&lt;&gt;"",$D333,$C333))</f>
        <v/>
      </c>
      <c r="L333" s="22" t="str">
        <f aca="false">IF(J333="","",J333*(INDEX(Products!$D$6:$D$55,MATCH($B333,Products!$A$6:$A$55,0))+INDEX(Products!$E$6:$E$55,MATCH($B333,Products!$A$6:$A$55,0))))</f>
        <v/>
      </c>
      <c r="M333" s="22" t="str">
        <f aca="false">IF(J333="","",K333*INDEX(Products!$F$6:$F$55,MATCH($B333,Products!$A$6:$A$55,0)))</f>
        <v/>
      </c>
      <c r="N333" s="22" t="str">
        <f aca="false">IF(J333="","",$C333*N(INDEX(Products!$G$6:$G$55,MATCH($B333,Products!$A$6:$A$55,0))))</f>
        <v/>
      </c>
      <c r="O333" s="22" t="str">
        <f aca="false">IF(J333="","",J333-N($G333)-L333-M333-N333-N($F333))</f>
        <v/>
      </c>
      <c r="P333" s="48" t="str">
        <f aca="false">IF(J333="","",YEAR($A333))</f>
        <v/>
      </c>
      <c r="Q333" s="48" t="str">
        <f aca="false">IF(J333="","",MONTH($A333))</f>
        <v/>
      </c>
    </row>
    <row r="334" customFormat="false" ht="15" hidden="false" customHeight="false" outlineLevel="0" collapsed="false">
      <c r="A334" s="45"/>
      <c r="B334" s="42"/>
      <c r="C334" s="46"/>
      <c r="D334" s="46"/>
      <c r="E334" s="43"/>
      <c r="F334" s="43"/>
      <c r="G334" s="43"/>
      <c r="H334" s="47" t="str">
        <f aca="false">IF(AND($A334="",$B334="",$C334="",$D334=""),"",IF(OR($A334="",$B334="",$C334=""),"Add month, product and units",IF(I334="","Product not found",IF(AND($D334&lt;&gt;"",N($D334)&gt;N($C334)),"Orders are more than units sold",""))))</f>
        <v/>
      </c>
      <c r="I334" s="22" t="str">
        <f aca="false">IF($B334="","",IF($E334&lt;&gt;"",$E334,IFERROR(INDEX(Products!$C$6:$C$55,MATCH($B334,Products!$A$6:$A$55,0)),"")))</f>
        <v/>
      </c>
      <c r="J334" s="22" t="str">
        <f aca="false">IF(OR($A334="",$B334="",$C334="",I334="",AND($D334&lt;&gt;"",N($D334)&gt;N($C334))),"",$C334*I334)</f>
        <v/>
      </c>
      <c r="K334" s="21" t="str">
        <f aca="false">IF(J334="","",IF($D334&lt;&gt;"",$D334,$C334))</f>
        <v/>
      </c>
      <c r="L334" s="22" t="str">
        <f aca="false">IF(J334="","",J334*(INDEX(Products!$D$6:$D$55,MATCH($B334,Products!$A$6:$A$55,0))+INDEX(Products!$E$6:$E$55,MATCH($B334,Products!$A$6:$A$55,0))))</f>
        <v/>
      </c>
      <c r="M334" s="22" t="str">
        <f aca="false">IF(J334="","",K334*INDEX(Products!$F$6:$F$55,MATCH($B334,Products!$A$6:$A$55,0)))</f>
        <v/>
      </c>
      <c r="N334" s="22" t="str">
        <f aca="false">IF(J334="","",$C334*N(INDEX(Products!$G$6:$G$55,MATCH($B334,Products!$A$6:$A$55,0))))</f>
        <v/>
      </c>
      <c r="O334" s="22" t="str">
        <f aca="false">IF(J334="","",J334-N($G334)-L334-M334-N334-N($F334))</f>
        <v/>
      </c>
      <c r="P334" s="48" t="str">
        <f aca="false">IF(J334="","",YEAR($A334))</f>
        <v/>
      </c>
      <c r="Q334" s="48" t="str">
        <f aca="false">IF(J334="","",MONTH($A334))</f>
        <v/>
      </c>
    </row>
    <row r="335" customFormat="false" ht="15" hidden="false" customHeight="false" outlineLevel="0" collapsed="false">
      <c r="A335" s="45"/>
      <c r="B335" s="42"/>
      <c r="C335" s="46"/>
      <c r="D335" s="46"/>
      <c r="E335" s="43"/>
      <c r="F335" s="43"/>
      <c r="G335" s="43"/>
      <c r="H335" s="47" t="str">
        <f aca="false">IF(AND($A335="",$B335="",$C335="",$D335=""),"",IF(OR($A335="",$B335="",$C335=""),"Add month, product and units",IF(I335="","Product not found",IF(AND($D335&lt;&gt;"",N($D335)&gt;N($C335)),"Orders are more than units sold",""))))</f>
        <v/>
      </c>
      <c r="I335" s="22" t="str">
        <f aca="false">IF($B335="","",IF($E335&lt;&gt;"",$E335,IFERROR(INDEX(Products!$C$6:$C$55,MATCH($B335,Products!$A$6:$A$55,0)),"")))</f>
        <v/>
      </c>
      <c r="J335" s="22" t="str">
        <f aca="false">IF(OR($A335="",$B335="",$C335="",I335="",AND($D335&lt;&gt;"",N($D335)&gt;N($C335))),"",$C335*I335)</f>
        <v/>
      </c>
      <c r="K335" s="21" t="str">
        <f aca="false">IF(J335="","",IF($D335&lt;&gt;"",$D335,$C335))</f>
        <v/>
      </c>
      <c r="L335" s="22" t="str">
        <f aca="false">IF(J335="","",J335*(INDEX(Products!$D$6:$D$55,MATCH($B335,Products!$A$6:$A$55,0))+INDEX(Products!$E$6:$E$55,MATCH($B335,Products!$A$6:$A$55,0))))</f>
        <v/>
      </c>
      <c r="M335" s="22" t="str">
        <f aca="false">IF(J335="","",K335*INDEX(Products!$F$6:$F$55,MATCH($B335,Products!$A$6:$A$55,0)))</f>
        <v/>
      </c>
      <c r="N335" s="22" t="str">
        <f aca="false">IF(J335="","",$C335*N(INDEX(Products!$G$6:$G$55,MATCH($B335,Products!$A$6:$A$55,0))))</f>
        <v/>
      </c>
      <c r="O335" s="22" t="str">
        <f aca="false">IF(J335="","",J335-N($G335)-L335-M335-N335-N($F335))</f>
        <v/>
      </c>
      <c r="P335" s="48" t="str">
        <f aca="false">IF(J335="","",YEAR($A335))</f>
        <v/>
      </c>
      <c r="Q335" s="48" t="str">
        <f aca="false">IF(J335="","",MONTH($A335))</f>
        <v/>
      </c>
    </row>
    <row r="336" customFormat="false" ht="15" hidden="false" customHeight="false" outlineLevel="0" collapsed="false">
      <c r="A336" s="45"/>
      <c r="B336" s="42"/>
      <c r="C336" s="46"/>
      <c r="D336" s="46"/>
      <c r="E336" s="43"/>
      <c r="F336" s="43"/>
      <c r="G336" s="43"/>
      <c r="H336" s="47" t="str">
        <f aca="false">IF(AND($A336="",$B336="",$C336="",$D336=""),"",IF(OR($A336="",$B336="",$C336=""),"Add month, product and units",IF(I336="","Product not found",IF(AND($D336&lt;&gt;"",N($D336)&gt;N($C336)),"Orders are more than units sold",""))))</f>
        <v/>
      </c>
      <c r="I336" s="22" t="str">
        <f aca="false">IF($B336="","",IF($E336&lt;&gt;"",$E336,IFERROR(INDEX(Products!$C$6:$C$55,MATCH($B336,Products!$A$6:$A$55,0)),"")))</f>
        <v/>
      </c>
      <c r="J336" s="22" t="str">
        <f aca="false">IF(OR($A336="",$B336="",$C336="",I336="",AND($D336&lt;&gt;"",N($D336)&gt;N($C336))),"",$C336*I336)</f>
        <v/>
      </c>
      <c r="K336" s="21" t="str">
        <f aca="false">IF(J336="","",IF($D336&lt;&gt;"",$D336,$C336))</f>
        <v/>
      </c>
      <c r="L336" s="22" t="str">
        <f aca="false">IF(J336="","",J336*(INDEX(Products!$D$6:$D$55,MATCH($B336,Products!$A$6:$A$55,0))+INDEX(Products!$E$6:$E$55,MATCH($B336,Products!$A$6:$A$55,0))))</f>
        <v/>
      </c>
      <c r="M336" s="22" t="str">
        <f aca="false">IF(J336="","",K336*INDEX(Products!$F$6:$F$55,MATCH($B336,Products!$A$6:$A$55,0)))</f>
        <v/>
      </c>
      <c r="N336" s="22" t="str">
        <f aca="false">IF(J336="","",$C336*N(INDEX(Products!$G$6:$G$55,MATCH($B336,Products!$A$6:$A$55,0))))</f>
        <v/>
      </c>
      <c r="O336" s="22" t="str">
        <f aca="false">IF(J336="","",J336-N($G336)-L336-M336-N336-N($F336))</f>
        <v/>
      </c>
      <c r="P336" s="48" t="str">
        <f aca="false">IF(J336="","",YEAR($A336))</f>
        <v/>
      </c>
      <c r="Q336" s="48" t="str">
        <f aca="false">IF(J336="","",MONTH($A336))</f>
        <v/>
      </c>
    </row>
    <row r="337" customFormat="false" ht="15" hidden="false" customHeight="false" outlineLevel="0" collapsed="false">
      <c r="A337" s="45"/>
      <c r="B337" s="42"/>
      <c r="C337" s="46"/>
      <c r="D337" s="46"/>
      <c r="E337" s="43"/>
      <c r="F337" s="43"/>
      <c r="G337" s="43"/>
      <c r="H337" s="47" t="str">
        <f aca="false">IF(AND($A337="",$B337="",$C337="",$D337=""),"",IF(OR($A337="",$B337="",$C337=""),"Add month, product and units",IF(I337="","Product not found",IF(AND($D337&lt;&gt;"",N($D337)&gt;N($C337)),"Orders are more than units sold",""))))</f>
        <v/>
      </c>
      <c r="I337" s="22" t="str">
        <f aca="false">IF($B337="","",IF($E337&lt;&gt;"",$E337,IFERROR(INDEX(Products!$C$6:$C$55,MATCH($B337,Products!$A$6:$A$55,0)),"")))</f>
        <v/>
      </c>
      <c r="J337" s="22" t="str">
        <f aca="false">IF(OR($A337="",$B337="",$C337="",I337="",AND($D337&lt;&gt;"",N($D337)&gt;N($C337))),"",$C337*I337)</f>
        <v/>
      </c>
      <c r="K337" s="21" t="str">
        <f aca="false">IF(J337="","",IF($D337&lt;&gt;"",$D337,$C337))</f>
        <v/>
      </c>
      <c r="L337" s="22" t="str">
        <f aca="false">IF(J337="","",J337*(INDEX(Products!$D$6:$D$55,MATCH($B337,Products!$A$6:$A$55,0))+INDEX(Products!$E$6:$E$55,MATCH($B337,Products!$A$6:$A$55,0))))</f>
        <v/>
      </c>
      <c r="M337" s="22" t="str">
        <f aca="false">IF(J337="","",K337*INDEX(Products!$F$6:$F$55,MATCH($B337,Products!$A$6:$A$55,0)))</f>
        <v/>
      </c>
      <c r="N337" s="22" t="str">
        <f aca="false">IF(J337="","",$C337*N(INDEX(Products!$G$6:$G$55,MATCH($B337,Products!$A$6:$A$55,0))))</f>
        <v/>
      </c>
      <c r="O337" s="22" t="str">
        <f aca="false">IF(J337="","",J337-N($G337)-L337-M337-N337-N($F337))</f>
        <v/>
      </c>
      <c r="P337" s="48" t="str">
        <f aca="false">IF(J337="","",YEAR($A337))</f>
        <v/>
      </c>
      <c r="Q337" s="48" t="str">
        <f aca="false">IF(J337="","",MONTH($A337))</f>
        <v/>
      </c>
    </row>
    <row r="338" customFormat="false" ht="15" hidden="false" customHeight="false" outlineLevel="0" collapsed="false">
      <c r="A338" s="45"/>
      <c r="B338" s="42"/>
      <c r="C338" s="46"/>
      <c r="D338" s="46"/>
      <c r="E338" s="43"/>
      <c r="F338" s="43"/>
      <c r="G338" s="43"/>
      <c r="H338" s="47" t="str">
        <f aca="false">IF(AND($A338="",$B338="",$C338="",$D338=""),"",IF(OR($A338="",$B338="",$C338=""),"Add month, product and units",IF(I338="","Product not found",IF(AND($D338&lt;&gt;"",N($D338)&gt;N($C338)),"Orders are more than units sold",""))))</f>
        <v/>
      </c>
      <c r="I338" s="22" t="str">
        <f aca="false">IF($B338="","",IF($E338&lt;&gt;"",$E338,IFERROR(INDEX(Products!$C$6:$C$55,MATCH($B338,Products!$A$6:$A$55,0)),"")))</f>
        <v/>
      </c>
      <c r="J338" s="22" t="str">
        <f aca="false">IF(OR($A338="",$B338="",$C338="",I338="",AND($D338&lt;&gt;"",N($D338)&gt;N($C338))),"",$C338*I338)</f>
        <v/>
      </c>
      <c r="K338" s="21" t="str">
        <f aca="false">IF(J338="","",IF($D338&lt;&gt;"",$D338,$C338))</f>
        <v/>
      </c>
      <c r="L338" s="22" t="str">
        <f aca="false">IF(J338="","",J338*(INDEX(Products!$D$6:$D$55,MATCH($B338,Products!$A$6:$A$55,0))+INDEX(Products!$E$6:$E$55,MATCH($B338,Products!$A$6:$A$55,0))))</f>
        <v/>
      </c>
      <c r="M338" s="22" t="str">
        <f aca="false">IF(J338="","",K338*INDEX(Products!$F$6:$F$55,MATCH($B338,Products!$A$6:$A$55,0)))</f>
        <v/>
      </c>
      <c r="N338" s="22" t="str">
        <f aca="false">IF(J338="","",$C338*N(INDEX(Products!$G$6:$G$55,MATCH($B338,Products!$A$6:$A$55,0))))</f>
        <v/>
      </c>
      <c r="O338" s="22" t="str">
        <f aca="false">IF(J338="","",J338-N($G338)-L338-M338-N338-N($F338))</f>
        <v/>
      </c>
      <c r="P338" s="48" t="str">
        <f aca="false">IF(J338="","",YEAR($A338))</f>
        <v/>
      </c>
      <c r="Q338" s="48" t="str">
        <f aca="false">IF(J338="","",MONTH($A338))</f>
        <v/>
      </c>
    </row>
    <row r="339" customFormat="false" ht="15" hidden="false" customHeight="false" outlineLevel="0" collapsed="false">
      <c r="A339" s="45"/>
      <c r="B339" s="42"/>
      <c r="C339" s="46"/>
      <c r="D339" s="46"/>
      <c r="E339" s="43"/>
      <c r="F339" s="43"/>
      <c r="G339" s="43"/>
      <c r="H339" s="47" t="str">
        <f aca="false">IF(AND($A339="",$B339="",$C339="",$D339=""),"",IF(OR($A339="",$B339="",$C339=""),"Add month, product and units",IF(I339="","Product not found",IF(AND($D339&lt;&gt;"",N($D339)&gt;N($C339)),"Orders are more than units sold",""))))</f>
        <v/>
      </c>
      <c r="I339" s="22" t="str">
        <f aca="false">IF($B339="","",IF($E339&lt;&gt;"",$E339,IFERROR(INDEX(Products!$C$6:$C$55,MATCH($B339,Products!$A$6:$A$55,0)),"")))</f>
        <v/>
      </c>
      <c r="J339" s="22" t="str">
        <f aca="false">IF(OR($A339="",$B339="",$C339="",I339="",AND($D339&lt;&gt;"",N($D339)&gt;N($C339))),"",$C339*I339)</f>
        <v/>
      </c>
      <c r="K339" s="21" t="str">
        <f aca="false">IF(J339="","",IF($D339&lt;&gt;"",$D339,$C339))</f>
        <v/>
      </c>
      <c r="L339" s="22" t="str">
        <f aca="false">IF(J339="","",J339*(INDEX(Products!$D$6:$D$55,MATCH($B339,Products!$A$6:$A$55,0))+INDEX(Products!$E$6:$E$55,MATCH($B339,Products!$A$6:$A$55,0))))</f>
        <v/>
      </c>
      <c r="M339" s="22" t="str">
        <f aca="false">IF(J339="","",K339*INDEX(Products!$F$6:$F$55,MATCH($B339,Products!$A$6:$A$55,0)))</f>
        <v/>
      </c>
      <c r="N339" s="22" t="str">
        <f aca="false">IF(J339="","",$C339*N(INDEX(Products!$G$6:$G$55,MATCH($B339,Products!$A$6:$A$55,0))))</f>
        <v/>
      </c>
      <c r="O339" s="22" t="str">
        <f aca="false">IF(J339="","",J339-N($G339)-L339-M339-N339-N($F339))</f>
        <v/>
      </c>
      <c r="P339" s="48" t="str">
        <f aca="false">IF(J339="","",YEAR($A339))</f>
        <v/>
      </c>
      <c r="Q339" s="48" t="str">
        <f aca="false">IF(J339="","",MONTH($A339))</f>
        <v/>
      </c>
    </row>
    <row r="340" customFormat="false" ht="15" hidden="false" customHeight="false" outlineLevel="0" collapsed="false">
      <c r="A340" s="45"/>
      <c r="B340" s="42"/>
      <c r="C340" s="46"/>
      <c r="D340" s="46"/>
      <c r="E340" s="43"/>
      <c r="F340" s="43"/>
      <c r="G340" s="43"/>
      <c r="H340" s="47" t="str">
        <f aca="false">IF(AND($A340="",$B340="",$C340="",$D340=""),"",IF(OR($A340="",$B340="",$C340=""),"Add month, product and units",IF(I340="","Product not found",IF(AND($D340&lt;&gt;"",N($D340)&gt;N($C340)),"Orders are more than units sold",""))))</f>
        <v/>
      </c>
      <c r="I340" s="22" t="str">
        <f aca="false">IF($B340="","",IF($E340&lt;&gt;"",$E340,IFERROR(INDEX(Products!$C$6:$C$55,MATCH($B340,Products!$A$6:$A$55,0)),"")))</f>
        <v/>
      </c>
      <c r="J340" s="22" t="str">
        <f aca="false">IF(OR($A340="",$B340="",$C340="",I340="",AND($D340&lt;&gt;"",N($D340)&gt;N($C340))),"",$C340*I340)</f>
        <v/>
      </c>
      <c r="K340" s="21" t="str">
        <f aca="false">IF(J340="","",IF($D340&lt;&gt;"",$D340,$C340))</f>
        <v/>
      </c>
      <c r="L340" s="22" t="str">
        <f aca="false">IF(J340="","",J340*(INDEX(Products!$D$6:$D$55,MATCH($B340,Products!$A$6:$A$55,0))+INDEX(Products!$E$6:$E$55,MATCH($B340,Products!$A$6:$A$55,0))))</f>
        <v/>
      </c>
      <c r="M340" s="22" t="str">
        <f aca="false">IF(J340="","",K340*INDEX(Products!$F$6:$F$55,MATCH($B340,Products!$A$6:$A$55,0)))</f>
        <v/>
      </c>
      <c r="N340" s="22" t="str">
        <f aca="false">IF(J340="","",$C340*N(INDEX(Products!$G$6:$G$55,MATCH($B340,Products!$A$6:$A$55,0))))</f>
        <v/>
      </c>
      <c r="O340" s="22" t="str">
        <f aca="false">IF(J340="","",J340-N($G340)-L340-M340-N340-N($F340))</f>
        <v/>
      </c>
      <c r="P340" s="48" t="str">
        <f aca="false">IF(J340="","",YEAR($A340))</f>
        <v/>
      </c>
      <c r="Q340" s="48" t="str">
        <f aca="false">IF(J340="","",MONTH($A340))</f>
        <v/>
      </c>
    </row>
    <row r="341" customFormat="false" ht="15" hidden="false" customHeight="false" outlineLevel="0" collapsed="false">
      <c r="A341" s="45"/>
      <c r="B341" s="42"/>
      <c r="C341" s="46"/>
      <c r="D341" s="46"/>
      <c r="E341" s="43"/>
      <c r="F341" s="43"/>
      <c r="G341" s="43"/>
      <c r="H341" s="47" t="str">
        <f aca="false">IF(AND($A341="",$B341="",$C341="",$D341=""),"",IF(OR($A341="",$B341="",$C341=""),"Add month, product and units",IF(I341="","Product not found",IF(AND($D341&lt;&gt;"",N($D341)&gt;N($C341)),"Orders are more than units sold",""))))</f>
        <v/>
      </c>
      <c r="I341" s="22" t="str">
        <f aca="false">IF($B341="","",IF($E341&lt;&gt;"",$E341,IFERROR(INDEX(Products!$C$6:$C$55,MATCH($B341,Products!$A$6:$A$55,0)),"")))</f>
        <v/>
      </c>
      <c r="J341" s="22" t="str">
        <f aca="false">IF(OR($A341="",$B341="",$C341="",I341="",AND($D341&lt;&gt;"",N($D341)&gt;N($C341))),"",$C341*I341)</f>
        <v/>
      </c>
      <c r="K341" s="21" t="str">
        <f aca="false">IF(J341="","",IF($D341&lt;&gt;"",$D341,$C341))</f>
        <v/>
      </c>
      <c r="L341" s="22" t="str">
        <f aca="false">IF(J341="","",J341*(INDEX(Products!$D$6:$D$55,MATCH($B341,Products!$A$6:$A$55,0))+INDEX(Products!$E$6:$E$55,MATCH($B341,Products!$A$6:$A$55,0))))</f>
        <v/>
      </c>
      <c r="M341" s="22" t="str">
        <f aca="false">IF(J341="","",K341*INDEX(Products!$F$6:$F$55,MATCH($B341,Products!$A$6:$A$55,0)))</f>
        <v/>
      </c>
      <c r="N341" s="22" t="str">
        <f aca="false">IF(J341="","",$C341*N(INDEX(Products!$G$6:$G$55,MATCH($B341,Products!$A$6:$A$55,0))))</f>
        <v/>
      </c>
      <c r="O341" s="22" t="str">
        <f aca="false">IF(J341="","",J341-N($G341)-L341-M341-N341-N($F341))</f>
        <v/>
      </c>
      <c r="P341" s="48" t="str">
        <f aca="false">IF(J341="","",YEAR($A341))</f>
        <v/>
      </c>
      <c r="Q341" s="48" t="str">
        <f aca="false">IF(J341="","",MONTH($A341))</f>
        <v/>
      </c>
    </row>
    <row r="342" customFormat="false" ht="15" hidden="false" customHeight="false" outlineLevel="0" collapsed="false">
      <c r="A342" s="45"/>
      <c r="B342" s="42"/>
      <c r="C342" s="46"/>
      <c r="D342" s="46"/>
      <c r="E342" s="43"/>
      <c r="F342" s="43"/>
      <c r="G342" s="43"/>
      <c r="H342" s="47" t="str">
        <f aca="false">IF(AND($A342="",$B342="",$C342="",$D342=""),"",IF(OR($A342="",$B342="",$C342=""),"Add month, product and units",IF(I342="","Product not found",IF(AND($D342&lt;&gt;"",N($D342)&gt;N($C342)),"Orders are more than units sold",""))))</f>
        <v/>
      </c>
      <c r="I342" s="22" t="str">
        <f aca="false">IF($B342="","",IF($E342&lt;&gt;"",$E342,IFERROR(INDEX(Products!$C$6:$C$55,MATCH($B342,Products!$A$6:$A$55,0)),"")))</f>
        <v/>
      </c>
      <c r="J342" s="22" t="str">
        <f aca="false">IF(OR($A342="",$B342="",$C342="",I342="",AND($D342&lt;&gt;"",N($D342)&gt;N($C342))),"",$C342*I342)</f>
        <v/>
      </c>
      <c r="K342" s="21" t="str">
        <f aca="false">IF(J342="","",IF($D342&lt;&gt;"",$D342,$C342))</f>
        <v/>
      </c>
      <c r="L342" s="22" t="str">
        <f aca="false">IF(J342="","",J342*(INDEX(Products!$D$6:$D$55,MATCH($B342,Products!$A$6:$A$55,0))+INDEX(Products!$E$6:$E$55,MATCH($B342,Products!$A$6:$A$55,0))))</f>
        <v/>
      </c>
      <c r="M342" s="22" t="str">
        <f aca="false">IF(J342="","",K342*INDEX(Products!$F$6:$F$55,MATCH($B342,Products!$A$6:$A$55,0)))</f>
        <v/>
      </c>
      <c r="N342" s="22" t="str">
        <f aca="false">IF(J342="","",$C342*N(INDEX(Products!$G$6:$G$55,MATCH($B342,Products!$A$6:$A$55,0))))</f>
        <v/>
      </c>
      <c r="O342" s="22" t="str">
        <f aca="false">IF(J342="","",J342-N($G342)-L342-M342-N342-N($F342))</f>
        <v/>
      </c>
      <c r="P342" s="48" t="str">
        <f aca="false">IF(J342="","",YEAR($A342))</f>
        <v/>
      </c>
      <c r="Q342" s="48" t="str">
        <f aca="false">IF(J342="","",MONTH($A342))</f>
        <v/>
      </c>
    </row>
    <row r="343" customFormat="false" ht="15" hidden="false" customHeight="false" outlineLevel="0" collapsed="false">
      <c r="A343" s="45"/>
      <c r="B343" s="42"/>
      <c r="C343" s="46"/>
      <c r="D343" s="46"/>
      <c r="E343" s="43"/>
      <c r="F343" s="43"/>
      <c r="G343" s="43"/>
      <c r="H343" s="47" t="str">
        <f aca="false">IF(AND($A343="",$B343="",$C343="",$D343=""),"",IF(OR($A343="",$B343="",$C343=""),"Add month, product and units",IF(I343="","Product not found",IF(AND($D343&lt;&gt;"",N($D343)&gt;N($C343)),"Orders are more than units sold",""))))</f>
        <v/>
      </c>
      <c r="I343" s="22" t="str">
        <f aca="false">IF($B343="","",IF($E343&lt;&gt;"",$E343,IFERROR(INDEX(Products!$C$6:$C$55,MATCH($B343,Products!$A$6:$A$55,0)),"")))</f>
        <v/>
      </c>
      <c r="J343" s="22" t="str">
        <f aca="false">IF(OR($A343="",$B343="",$C343="",I343="",AND($D343&lt;&gt;"",N($D343)&gt;N($C343))),"",$C343*I343)</f>
        <v/>
      </c>
      <c r="K343" s="21" t="str">
        <f aca="false">IF(J343="","",IF($D343&lt;&gt;"",$D343,$C343))</f>
        <v/>
      </c>
      <c r="L343" s="22" t="str">
        <f aca="false">IF(J343="","",J343*(INDEX(Products!$D$6:$D$55,MATCH($B343,Products!$A$6:$A$55,0))+INDEX(Products!$E$6:$E$55,MATCH($B343,Products!$A$6:$A$55,0))))</f>
        <v/>
      </c>
      <c r="M343" s="22" t="str">
        <f aca="false">IF(J343="","",K343*INDEX(Products!$F$6:$F$55,MATCH($B343,Products!$A$6:$A$55,0)))</f>
        <v/>
      </c>
      <c r="N343" s="22" t="str">
        <f aca="false">IF(J343="","",$C343*N(INDEX(Products!$G$6:$G$55,MATCH($B343,Products!$A$6:$A$55,0))))</f>
        <v/>
      </c>
      <c r="O343" s="22" t="str">
        <f aca="false">IF(J343="","",J343-N($G343)-L343-M343-N343-N($F343))</f>
        <v/>
      </c>
      <c r="P343" s="48" t="str">
        <f aca="false">IF(J343="","",YEAR($A343))</f>
        <v/>
      </c>
      <c r="Q343" s="48" t="str">
        <f aca="false">IF(J343="","",MONTH($A343))</f>
        <v/>
      </c>
    </row>
    <row r="344" customFormat="false" ht="15" hidden="false" customHeight="false" outlineLevel="0" collapsed="false">
      <c r="A344" s="45"/>
      <c r="B344" s="42"/>
      <c r="C344" s="46"/>
      <c r="D344" s="46"/>
      <c r="E344" s="43"/>
      <c r="F344" s="43"/>
      <c r="G344" s="43"/>
      <c r="H344" s="47" t="str">
        <f aca="false">IF(AND($A344="",$B344="",$C344="",$D344=""),"",IF(OR($A344="",$B344="",$C344=""),"Add month, product and units",IF(I344="","Product not found",IF(AND($D344&lt;&gt;"",N($D344)&gt;N($C344)),"Orders are more than units sold",""))))</f>
        <v/>
      </c>
      <c r="I344" s="22" t="str">
        <f aca="false">IF($B344="","",IF($E344&lt;&gt;"",$E344,IFERROR(INDEX(Products!$C$6:$C$55,MATCH($B344,Products!$A$6:$A$55,0)),"")))</f>
        <v/>
      </c>
      <c r="J344" s="22" t="str">
        <f aca="false">IF(OR($A344="",$B344="",$C344="",I344="",AND($D344&lt;&gt;"",N($D344)&gt;N($C344))),"",$C344*I344)</f>
        <v/>
      </c>
      <c r="K344" s="21" t="str">
        <f aca="false">IF(J344="","",IF($D344&lt;&gt;"",$D344,$C344))</f>
        <v/>
      </c>
      <c r="L344" s="22" t="str">
        <f aca="false">IF(J344="","",J344*(INDEX(Products!$D$6:$D$55,MATCH($B344,Products!$A$6:$A$55,0))+INDEX(Products!$E$6:$E$55,MATCH($B344,Products!$A$6:$A$55,0))))</f>
        <v/>
      </c>
      <c r="M344" s="22" t="str">
        <f aca="false">IF(J344="","",K344*INDEX(Products!$F$6:$F$55,MATCH($B344,Products!$A$6:$A$55,0)))</f>
        <v/>
      </c>
      <c r="N344" s="22" t="str">
        <f aca="false">IF(J344="","",$C344*N(INDEX(Products!$G$6:$G$55,MATCH($B344,Products!$A$6:$A$55,0))))</f>
        <v/>
      </c>
      <c r="O344" s="22" t="str">
        <f aca="false">IF(J344="","",J344-N($G344)-L344-M344-N344-N($F344))</f>
        <v/>
      </c>
      <c r="P344" s="48" t="str">
        <f aca="false">IF(J344="","",YEAR($A344))</f>
        <v/>
      </c>
      <c r="Q344" s="48" t="str">
        <f aca="false">IF(J344="","",MONTH($A344))</f>
        <v/>
      </c>
    </row>
    <row r="345" customFormat="false" ht="15" hidden="false" customHeight="false" outlineLevel="0" collapsed="false">
      <c r="A345" s="45"/>
      <c r="B345" s="42"/>
      <c r="C345" s="46"/>
      <c r="D345" s="46"/>
      <c r="E345" s="43"/>
      <c r="F345" s="43"/>
      <c r="G345" s="43"/>
      <c r="H345" s="47" t="str">
        <f aca="false">IF(AND($A345="",$B345="",$C345="",$D345=""),"",IF(OR($A345="",$B345="",$C345=""),"Add month, product and units",IF(I345="","Product not found",IF(AND($D345&lt;&gt;"",N($D345)&gt;N($C345)),"Orders are more than units sold",""))))</f>
        <v/>
      </c>
      <c r="I345" s="22" t="str">
        <f aca="false">IF($B345="","",IF($E345&lt;&gt;"",$E345,IFERROR(INDEX(Products!$C$6:$C$55,MATCH($B345,Products!$A$6:$A$55,0)),"")))</f>
        <v/>
      </c>
      <c r="J345" s="22" t="str">
        <f aca="false">IF(OR($A345="",$B345="",$C345="",I345="",AND($D345&lt;&gt;"",N($D345)&gt;N($C345))),"",$C345*I345)</f>
        <v/>
      </c>
      <c r="K345" s="21" t="str">
        <f aca="false">IF(J345="","",IF($D345&lt;&gt;"",$D345,$C345))</f>
        <v/>
      </c>
      <c r="L345" s="22" t="str">
        <f aca="false">IF(J345="","",J345*(INDEX(Products!$D$6:$D$55,MATCH($B345,Products!$A$6:$A$55,0))+INDEX(Products!$E$6:$E$55,MATCH($B345,Products!$A$6:$A$55,0))))</f>
        <v/>
      </c>
      <c r="M345" s="22" t="str">
        <f aca="false">IF(J345="","",K345*INDEX(Products!$F$6:$F$55,MATCH($B345,Products!$A$6:$A$55,0)))</f>
        <v/>
      </c>
      <c r="N345" s="22" t="str">
        <f aca="false">IF(J345="","",$C345*N(INDEX(Products!$G$6:$G$55,MATCH($B345,Products!$A$6:$A$55,0))))</f>
        <v/>
      </c>
      <c r="O345" s="22" t="str">
        <f aca="false">IF(J345="","",J345-N($G345)-L345-M345-N345-N($F345))</f>
        <v/>
      </c>
      <c r="P345" s="48" t="str">
        <f aca="false">IF(J345="","",YEAR($A345))</f>
        <v/>
      </c>
      <c r="Q345" s="48" t="str">
        <f aca="false">IF(J345="","",MONTH($A345))</f>
        <v/>
      </c>
    </row>
    <row r="346" customFormat="false" ht="15" hidden="false" customHeight="false" outlineLevel="0" collapsed="false">
      <c r="A346" s="45"/>
      <c r="B346" s="42"/>
      <c r="C346" s="46"/>
      <c r="D346" s="46"/>
      <c r="E346" s="43"/>
      <c r="F346" s="43"/>
      <c r="G346" s="43"/>
      <c r="H346" s="47" t="str">
        <f aca="false">IF(AND($A346="",$B346="",$C346="",$D346=""),"",IF(OR($A346="",$B346="",$C346=""),"Add month, product and units",IF(I346="","Product not found",IF(AND($D346&lt;&gt;"",N($D346)&gt;N($C346)),"Orders are more than units sold",""))))</f>
        <v/>
      </c>
      <c r="I346" s="22" t="str">
        <f aca="false">IF($B346="","",IF($E346&lt;&gt;"",$E346,IFERROR(INDEX(Products!$C$6:$C$55,MATCH($B346,Products!$A$6:$A$55,0)),"")))</f>
        <v/>
      </c>
      <c r="J346" s="22" t="str">
        <f aca="false">IF(OR($A346="",$B346="",$C346="",I346="",AND($D346&lt;&gt;"",N($D346)&gt;N($C346))),"",$C346*I346)</f>
        <v/>
      </c>
      <c r="K346" s="21" t="str">
        <f aca="false">IF(J346="","",IF($D346&lt;&gt;"",$D346,$C346))</f>
        <v/>
      </c>
      <c r="L346" s="22" t="str">
        <f aca="false">IF(J346="","",J346*(INDEX(Products!$D$6:$D$55,MATCH($B346,Products!$A$6:$A$55,0))+INDEX(Products!$E$6:$E$55,MATCH($B346,Products!$A$6:$A$55,0))))</f>
        <v/>
      </c>
      <c r="M346" s="22" t="str">
        <f aca="false">IF(J346="","",K346*INDEX(Products!$F$6:$F$55,MATCH($B346,Products!$A$6:$A$55,0)))</f>
        <v/>
      </c>
      <c r="N346" s="22" t="str">
        <f aca="false">IF(J346="","",$C346*N(INDEX(Products!$G$6:$G$55,MATCH($B346,Products!$A$6:$A$55,0))))</f>
        <v/>
      </c>
      <c r="O346" s="22" t="str">
        <f aca="false">IF(J346="","",J346-N($G346)-L346-M346-N346-N($F346))</f>
        <v/>
      </c>
      <c r="P346" s="48" t="str">
        <f aca="false">IF(J346="","",YEAR($A346))</f>
        <v/>
      </c>
      <c r="Q346" s="48" t="str">
        <f aca="false">IF(J346="","",MONTH($A346))</f>
        <v/>
      </c>
    </row>
    <row r="347" customFormat="false" ht="15" hidden="false" customHeight="false" outlineLevel="0" collapsed="false">
      <c r="A347" s="45"/>
      <c r="B347" s="42"/>
      <c r="C347" s="46"/>
      <c r="D347" s="46"/>
      <c r="E347" s="43"/>
      <c r="F347" s="43"/>
      <c r="G347" s="43"/>
      <c r="H347" s="47" t="str">
        <f aca="false">IF(AND($A347="",$B347="",$C347="",$D347=""),"",IF(OR($A347="",$B347="",$C347=""),"Add month, product and units",IF(I347="","Product not found",IF(AND($D347&lt;&gt;"",N($D347)&gt;N($C347)),"Orders are more than units sold",""))))</f>
        <v/>
      </c>
      <c r="I347" s="22" t="str">
        <f aca="false">IF($B347="","",IF($E347&lt;&gt;"",$E347,IFERROR(INDEX(Products!$C$6:$C$55,MATCH($B347,Products!$A$6:$A$55,0)),"")))</f>
        <v/>
      </c>
      <c r="J347" s="22" t="str">
        <f aca="false">IF(OR($A347="",$B347="",$C347="",I347="",AND($D347&lt;&gt;"",N($D347)&gt;N($C347))),"",$C347*I347)</f>
        <v/>
      </c>
      <c r="K347" s="21" t="str">
        <f aca="false">IF(J347="","",IF($D347&lt;&gt;"",$D347,$C347))</f>
        <v/>
      </c>
      <c r="L347" s="22" t="str">
        <f aca="false">IF(J347="","",J347*(INDEX(Products!$D$6:$D$55,MATCH($B347,Products!$A$6:$A$55,0))+INDEX(Products!$E$6:$E$55,MATCH($B347,Products!$A$6:$A$55,0))))</f>
        <v/>
      </c>
      <c r="M347" s="22" t="str">
        <f aca="false">IF(J347="","",K347*INDEX(Products!$F$6:$F$55,MATCH($B347,Products!$A$6:$A$55,0)))</f>
        <v/>
      </c>
      <c r="N347" s="22" t="str">
        <f aca="false">IF(J347="","",$C347*N(INDEX(Products!$G$6:$G$55,MATCH($B347,Products!$A$6:$A$55,0))))</f>
        <v/>
      </c>
      <c r="O347" s="22" t="str">
        <f aca="false">IF(J347="","",J347-N($G347)-L347-M347-N347-N($F347))</f>
        <v/>
      </c>
      <c r="P347" s="48" t="str">
        <f aca="false">IF(J347="","",YEAR($A347))</f>
        <v/>
      </c>
      <c r="Q347" s="48" t="str">
        <f aca="false">IF(J347="","",MONTH($A347))</f>
        <v/>
      </c>
    </row>
    <row r="348" customFormat="false" ht="15" hidden="false" customHeight="false" outlineLevel="0" collapsed="false">
      <c r="A348" s="45"/>
      <c r="B348" s="42"/>
      <c r="C348" s="46"/>
      <c r="D348" s="46"/>
      <c r="E348" s="43"/>
      <c r="F348" s="43"/>
      <c r="G348" s="43"/>
      <c r="H348" s="47" t="str">
        <f aca="false">IF(AND($A348="",$B348="",$C348="",$D348=""),"",IF(OR($A348="",$B348="",$C348=""),"Add month, product and units",IF(I348="","Product not found",IF(AND($D348&lt;&gt;"",N($D348)&gt;N($C348)),"Orders are more than units sold",""))))</f>
        <v/>
      </c>
      <c r="I348" s="22" t="str">
        <f aca="false">IF($B348="","",IF($E348&lt;&gt;"",$E348,IFERROR(INDEX(Products!$C$6:$C$55,MATCH($B348,Products!$A$6:$A$55,0)),"")))</f>
        <v/>
      </c>
      <c r="J348" s="22" t="str">
        <f aca="false">IF(OR($A348="",$B348="",$C348="",I348="",AND($D348&lt;&gt;"",N($D348)&gt;N($C348))),"",$C348*I348)</f>
        <v/>
      </c>
      <c r="K348" s="21" t="str">
        <f aca="false">IF(J348="","",IF($D348&lt;&gt;"",$D348,$C348))</f>
        <v/>
      </c>
      <c r="L348" s="22" t="str">
        <f aca="false">IF(J348="","",J348*(INDEX(Products!$D$6:$D$55,MATCH($B348,Products!$A$6:$A$55,0))+INDEX(Products!$E$6:$E$55,MATCH($B348,Products!$A$6:$A$55,0))))</f>
        <v/>
      </c>
      <c r="M348" s="22" t="str">
        <f aca="false">IF(J348="","",K348*INDEX(Products!$F$6:$F$55,MATCH($B348,Products!$A$6:$A$55,0)))</f>
        <v/>
      </c>
      <c r="N348" s="22" t="str">
        <f aca="false">IF(J348="","",$C348*N(INDEX(Products!$G$6:$G$55,MATCH($B348,Products!$A$6:$A$55,0))))</f>
        <v/>
      </c>
      <c r="O348" s="22" t="str">
        <f aca="false">IF(J348="","",J348-N($G348)-L348-M348-N348-N($F348))</f>
        <v/>
      </c>
      <c r="P348" s="48" t="str">
        <f aca="false">IF(J348="","",YEAR($A348))</f>
        <v/>
      </c>
      <c r="Q348" s="48" t="str">
        <f aca="false">IF(J348="","",MONTH($A348))</f>
        <v/>
      </c>
    </row>
    <row r="349" customFormat="false" ht="15" hidden="false" customHeight="false" outlineLevel="0" collapsed="false">
      <c r="A349" s="45"/>
      <c r="B349" s="42"/>
      <c r="C349" s="46"/>
      <c r="D349" s="46"/>
      <c r="E349" s="43"/>
      <c r="F349" s="43"/>
      <c r="G349" s="43"/>
      <c r="H349" s="47" t="str">
        <f aca="false">IF(AND($A349="",$B349="",$C349="",$D349=""),"",IF(OR($A349="",$B349="",$C349=""),"Add month, product and units",IF(I349="","Product not found",IF(AND($D349&lt;&gt;"",N($D349)&gt;N($C349)),"Orders are more than units sold",""))))</f>
        <v/>
      </c>
      <c r="I349" s="22" t="str">
        <f aca="false">IF($B349="","",IF($E349&lt;&gt;"",$E349,IFERROR(INDEX(Products!$C$6:$C$55,MATCH($B349,Products!$A$6:$A$55,0)),"")))</f>
        <v/>
      </c>
      <c r="J349" s="22" t="str">
        <f aca="false">IF(OR($A349="",$B349="",$C349="",I349="",AND($D349&lt;&gt;"",N($D349)&gt;N($C349))),"",$C349*I349)</f>
        <v/>
      </c>
      <c r="K349" s="21" t="str">
        <f aca="false">IF(J349="","",IF($D349&lt;&gt;"",$D349,$C349))</f>
        <v/>
      </c>
      <c r="L349" s="22" t="str">
        <f aca="false">IF(J349="","",J349*(INDEX(Products!$D$6:$D$55,MATCH($B349,Products!$A$6:$A$55,0))+INDEX(Products!$E$6:$E$55,MATCH($B349,Products!$A$6:$A$55,0))))</f>
        <v/>
      </c>
      <c r="M349" s="22" t="str">
        <f aca="false">IF(J349="","",K349*INDEX(Products!$F$6:$F$55,MATCH($B349,Products!$A$6:$A$55,0)))</f>
        <v/>
      </c>
      <c r="N349" s="22" t="str">
        <f aca="false">IF(J349="","",$C349*N(INDEX(Products!$G$6:$G$55,MATCH($B349,Products!$A$6:$A$55,0))))</f>
        <v/>
      </c>
      <c r="O349" s="22" t="str">
        <f aca="false">IF(J349="","",J349-N($G349)-L349-M349-N349-N($F349))</f>
        <v/>
      </c>
      <c r="P349" s="48" t="str">
        <f aca="false">IF(J349="","",YEAR($A349))</f>
        <v/>
      </c>
      <c r="Q349" s="48" t="str">
        <f aca="false">IF(J349="","",MONTH($A349))</f>
        <v/>
      </c>
    </row>
    <row r="350" customFormat="false" ht="15" hidden="false" customHeight="false" outlineLevel="0" collapsed="false">
      <c r="A350" s="45"/>
      <c r="B350" s="42"/>
      <c r="C350" s="46"/>
      <c r="D350" s="46"/>
      <c r="E350" s="43"/>
      <c r="F350" s="43"/>
      <c r="G350" s="43"/>
      <c r="H350" s="47" t="str">
        <f aca="false">IF(AND($A350="",$B350="",$C350="",$D350=""),"",IF(OR($A350="",$B350="",$C350=""),"Add month, product and units",IF(I350="","Product not found",IF(AND($D350&lt;&gt;"",N($D350)&gt;N($C350)),"Orders are more than units sold",""))))</f>
        <v/>
      </c>
      <c r="I350" s="22" t="str">
        <f aca="false">IF($B350="","",IF($E350&lt;&gt;"",$E350,IFERROR(INDEX(Products!$C$6:$C$55,MATCH($B350,Products!$A$6:$A$55,0)),"")))</f>
        <v/>
      </c>
      <c r="J350" s="22" t="str">
        <f aca="false">IF(OR($A350="",$B350="",$C350="",I350="",AND($D350&lt;&gt;"",N($D350)&gt;N($C350))),"",$C350*I350)</f>
        <v/>
      </c>
      <c r="K350" s="21" t="str">
        <f aca="false">IF(J350="","",IF($D350&lt;&gt;"",$D350,$C350))</f>
        <v/>
      </c>
      <c r="L350" s="22" t="str">
        <f aca="false">IF(J350="","",J350*(INDEX(Products!$D$6:$D$55,MATCH($B350,Products!$A$6:$A$55,0))+INDEX(Products!$E$6:$E$55,MATCH($B350,Products!$A$6:$A$55,0))))</f>
        <v/>
      </c>
      <c r="M350" s="22" t="str">
        <f aca="false">IF(J350="","",K350*INDEX(Products!$F$6:$F$55,MATCH($B350,Products!$A$6:$A$55,0)))</f>
        <v/>
      </c>
      <c r="N350" s="22" t="str">
        <f aca="false">IF(J350="","",$C350*N(INDEX(Products!$G$6:$G$55,MATCH($B350,Products!$A$6:$A$55,0))))</f>
        <v/>
      </c>
      <c r="O350" s="22" t="str">
        <f aca="false">IF(J350="","",J350-N($G350)-L350-M350-N350-N($F350))</f>
        <v/>
      </c>
      <c r="P350" s="48" t="str">
        <f aca="false">IF(J350="","",YEAR($A350))</f>
        <v/>
      </c>
      <c r="Q350" s="48" t="str">
        <f aca="false">IF(J350="","",MONTH($A350))</f>
        <v/>
      </c>
    </row>
    <row r="351" customFormat="false" ht="15" hidden="false" customHeight="false" outlineLevel="0" collapsed="false">
      <c r="A351" s="45"/>
      <c r="B351" s="42"/>
      <c r="C351" s="46"/>
      <c r="D351" s="46"/>
      <c r="E351" s="43"/>
      <c r="F351" s="43"/>
      <c r="G351" s="43"/>
      <c r="H351" s="47" t="str">
        <f aca="false">IF(AND($A351="",$B351="",$C351="",$D351=""),"",IF(OR($A351="",$B351="",$C351=""),"Add month, product and units",IF(I351="","Product not found",IF(AND($D351&lt;&gt;"",N($D351)&gt;N($C351)),"Orders are more than units sold",""))))</f>
        <v/>
      </c>
      <c r="I351" s="22" t="str">
        <f aca="false">IF($B351="","",IF($E351&lt;&gt;"",$E351,IFERROR(INDEX(Products!$C$6:$C$55,MATCH($B351,Products!$A$6:$A$55,0)),"")))</f>
        <v/>
      </c>
      <c r="J351" s="22" t="str">
        <f aca="false">IF(OR($A351="",$B351="",$C351="",I351="",AND($D351&lt;&gt;"",N($D351)&gt;N($C351))),"",$C351*I351)</f>
        <v/>
      </c>
      <c r="K351" s="21" t="str">
        <f aca="false">IF(J351="","",IF($D351&lt;&gt;"",$D351,$C351))</f>
        <v/>
      </c>
      <c r="L351" s="22" t="str">
        <f aca="false">IF(J351="","",J351*(INDEX(Products!$D$6:$D$55,MATCH($B351,Products!$A$6:$A$55,0))+INDEX(Products!$E$6:$E$55,MATCH($B351,Products!$A$6:$A$55,0))))</f>
        <v/>
      </c>
      <c r="M351" s="22" t="str">
        <f aca="false">IF(J351="","",K351*INDEX(Products!$F$6:$F$55,MATCH($B351,Products!$A$6:$A$55,0)))</f>
        <v/>
      </c>
      <c r="N351" s="22" t="str">
        <f aca="false">IF(J351="","",$C351*N(INDEX(Products!$G$6:$G$55,MATCH($B351,Products!$A$6:$A$55,0))))</f>
        <v/>
      </c>
      <c r="O351" s="22" t="str">
        <f aca="false">IF(J351="","",J351-N($G351)-L351-M351-N351-N($F351))</f>
        <v/>
      </c>
      <c r="P351" s="48" t="str">
        <f aca="false">IF(J351="","",YEAR($A351))</f>
        <v/>
      </c>
      <c r="Q351" s="48" t="str">
        <f aca="false">IF(J351="","",MONTH($A351))</f>
        <v/>
      </c>
    </row>
    <row r="352" customFormat="false" ht="15" hidden="false" customHeight="false" outlineLevel="0" collapsed="false">
      <c r="A352" s="45"/>
      <c r="B352" s="42"/>
      <c r="C352" s="46"/>
      <c r="D352" s="46"/>
      <c r="E352" s="43"/>
      <c r="F352" s="43"/>
      <c r="G352" s="43"/>
      <c r="H352" s="47" t="str">
        <f aca="false">IF(AND($A352="",$B352="",$C352="",$D352=""),"",IF(OR($A352="",$B352="",$C352=""),"Add month, product and units",IF(I352="","Product not found",IF(AND($D352&lt;&gt;"",N($D352)&gt;N($C352)),"Orders are more than units sold",""))))</f>
        <v/>
      </c>
      <c r="I352" s="22" t="str">
        <f aca="false">IF($B352="","",IF($E352&lt;&gt;"",$E352,IFERROR(INDEX(Products!$C$6:$C$55,MATCH($B352,Products!$A$6:$A$55,0)),"")))</f>
        <v/>
      </c>
      <c r="J352" s="22" t="str">
        <f aca="false">IF(OR($A352="",$B352="",$C352="",I352="",AND($D352&lt;&gt;"",N($D352)&gt;N($C352))),"",$C352*I352)</f>
        <v/>
      </c>
      <c r="K352" s="21" t="str">
        <f aca="false">IF(J352="","",IF($D352&lt;&gt;"",$D352,$C352))</f>
        <v/>
      </c>
      <c r="L352" s="22" t="str">
        <f aca="false">IF(J352="","",J352*(INDEX(Products!$D$6:$D$55,MATCH($B352,Products!$A$6:$A$55,0))+INDEX(Products!$E$6:$E$55,MATCH($B352,Products!$A$6:$A$55,0))))</f>
        <v/>
      </c>
      <c r="M352" s="22" t="str">
        <f aca="false">IF(J352="","",K352*INDEX(Products!$F$6:$F$55,MATCH($B352,Products!$A$6:$A$55,0)))</f>
        <v/>
      </c>
      <c r="N352" s="22" t="str">
        <f aca="false">IF(J352="","",$C352*N(INDEX(Products!$G$6:$G$55,MATCH($B352,Products!$A$6:$A$55,0))))</f>
        <v/>
      </c>
      <c r="O352" s="22" t="str">
        <f aca="false">IF(J352="","",J352-N($G352)-L352-M352-N352-N($F352))</f>
        <v/>
      </c>
      <c r="P352" s="48" t="str">
        <f aca="false">IF(J352="","",YEAR($A352))</f>
        <v/>
      </c>
      <c r="Q352" s="48" t="str">
        <f aca="false">IF(J352="","",MONTH($A352))</f>
        <v/>
      </c>
    </row>
    <row r="353" customFormat="false" ht="15" hidden="false" customHeight="false" outlineLevel="0" collapsed="false">
      <c r="A353" s="45"/>
      <c r="B353" s="42"/>
      <c r="C353" s="46"/>
      <c r="D353" s="46"/>
      <c r="E353" s="43"/>
      <c r="F353" s="43"/>
      <c r="G353" s="43"/>
      <c r="H353" s="47" t="str">
        <f aca="false">IF(AND($A353="",$B353="",$C353="",$D353=""),"",IF(OR($A353="",$B353="",$C353=""),"Add month, product and units",IF(I353="","Product not found",IF(AND($D353&lt;&gt;"",N($D353)&gt;N($C353)),"Orders are more than units sold",""))))</f>
        <v/>
      </c>
      <c r="I353" s="22" t="str">
        <f aca="false">IF($B353="","",IF($E353&lt;&gt;"",$E353,IFERROR(INDEX(Products!$C$6:$C$55,MATCH($B353,Products!$A$6:$A$55,0)),"")))</f>
        <v/>
      </c>
      <c r="J353" s="22" t="str">
        <f aca="false">IF(OR($A353="",$B353="",$C353="",I353="",AND($D353&lt;&gt;"",N($D353)&gt;N($C353))),"",$C353*I353)</f>
        <v/>
      </c>
      <c r="K353" s="21" t="str">
        <f aca="false">IF(J353="","",IF($D353&lt;&gt;"",$D353,$C353))</f>
        <v/>
      </c>
      <c r="L353" s="22" t="str">
        <f aca="false">IF(J353="","",J353*(INDEX(Products!$D$6:$D$55,MATCH($B353,Products!$A$6:$A$55,0))+INDEX(Products!$E$6:$E$55,MATCH($B353,Products!$A$6:$A$55,0))))</f>
        <v/>
      </c>
      <c r="M353" s="22" t="str">
        <f aca="false">IF(J353="","",K353*INDEX(Products!$F$6:$F$55,MATCH($B353,Products!$A$6:$A$55,0)))</f>
        <v/>
      </c>
      <c r="N353" s="22" t="str">
        <f aca="false">IF(J353="","",$C353*N(INDEX(Products!$G$6:$G$55,MATCH($B353,Products!$A$6:$A$55,0))))</f>
        <v/>
      </c>
      <c r="O353" s="22" t="str">
        <f aca="false">IF(J353="","",J353-N($G353)-L353-M353-N353-N($F353))</f>
        <v/>
      </c>
      <c r="P353" s="48" t="str">
        <f aca="false">IF(J353="","",YEAR($A353))</f>
        <v/>
      </c>
      <c r="Q353" s="48" t="str">
        <f aca="false">IF(J353="","",MONTH($A353))</f>
        <v/>
      </c>
    </row>
    <row r="354" customFormat="false" ht="15" hidden="false" customHeight="false" outlineLevel="0" collapsed="false">
      <c r="A354" s="45"/>
      <c r="B354" s="42"/>
      <c r="C354" s="46"/>
      <c r="D354" s="46"/>
      <c r="E354" s="43"/>
      <c r="F354" s="43"/>
      <c r="G354" s="43"/>
      <c r="H354" s="47" t="str">
        <f aca="false">IF(AND($A354="",$B354="",$C354="",$D354=""),"",IF(OR($A354="",$B354="",$C354=""),"Add month, product and units",IF(I354="","Product not found",IF(AND($D354&lt;&gt;"",N($D354)&gt;N($C354)),"Orders are more than units sold",""))))</f>
        <v/>
      </c>
      <c r="I354" s="22" t="str">
        <f aca="false">IF($B354="","",IF($E354&lt;&gt;"",$E354,IFERROR(INDEX(Products!$C$6:$C$55,MATCH($B354,Products!$A$6:$A$55,0)),"")))</f>
        <v/>
      </c>
      <c r="J354" s="22" t="str">
        <f aca="false">IF(OR($A354="",$B354="",$C354="",I354="",AND($D354&lt;&gt;"",N($D354)&gt;N($C354))),"",$C354*I354)</f>
        <v/>
      </c>
      <c r="K354" s="21" t="str">
        <f aca="false">IF(J354="","",IF($D354&lt;&gt;"",$D354,$C354))</f>
        <v/>
      </c>
      <c r="L354" s="22" t="str">
        <f aca="false">IF(J354="","",J354*(INDEX(Products!$D$6:$D$55,MATCH($B354,Products!$A$6:$A$55,0))+INDEX(Products!$E$6:$E$55,MATCH($B354,Products!$A$6:$A$55,0))))</f>
        <v/>
      </c>
      <c r="M354" s="22" t="str">
        <f aca="false">IF(J354="","",K354*INDEX(Products!$F$6:$F$55,MATCH($B354,Products!$A$6:$A$55,0)))</f>
        <v/>
      </c>
      <c r="N354" s="22" t="str">
        <f aca="false">IF(J354="","",$C354*N(INDEX(Products!$G$6:$G$55,MATCH($B354,Products!$A$6:$A$55,0))))</f>
        <v/>
      </c>
      <c r="O354" s="22" t="str">
        <f aca="false">IF(J354="","",J354-N($G354)-L354-M354-N354-N($F354))</f>
        <v/>
      </c>
      <c r="P354" s="48" t="str">
        <f aca="false">IF(J354="","",YEAR($A354))</f>
        <v/>
      </c>
      <c r="Q354" s="48" t="str">
        <f aca="false">IF(J354="","",MONTH($A354))</f>
        <v/>
      </c>
    </row>
    <row r="355" customFormat="false" ht="15" hidden="false" customHeight="false" outlineLevel="0" collapsed="false">
      <c r="A355" s="45"/>
      <c r="B355" s="42"/>
      <c r="C355" s="46"/>
      <c r="D355" s="46"/>
      <c r="E355" s="43"/>
      <c r="F355" s="43"/>
      <c r="G355" s="43"/>
      <c r="H355" s="47" t="str">
        <f aca="false">IF(AND($A355="",$B355="",$C355="",$D355=""),"",IF(OR($A355="",$B355="",$C355=""),"Add month, product and units",IF(I355="","Product not found",IF(AND($D355&lt;&gt;"",N($D355)&gt;N($C355)),"Orders are more than units sold",""))))</f>
        <v/>
      </c>
      <c r="I355" s="22" t="str">
        <f aca="false">IF($B355="","",IF($E355&lt;&gt;"",$E355,IFERROR(INDEX(Products!$C$6:$C$55,MATCH($B355,Products!$A$6:$A$55,0)),"")))</f>
        <v/>
      </c>
      <c r="J355" s="22" t="str">
        <f aca="false">IF(OR($A355="",$B355="",$C355="",I355="",AND($D355&lt;&gt;"",N($D355)&gt;N($C355))),"",$C355*I355)</f>
        <v/>
      </c>
      <c r="K355" s="21" t="str">
        <f aca="false">IF(J355="","",IF($D355&lt;&gt;"",$D355,$C355))</f>
        <v/>
      </c>
      <c r="L355" s="22" t="str">
        <f aca="false">IF(J355="","",J355*(INDEX(Products!$D$6:$D$55,MATCH($B355,Products!$A$6:$A$55,0))+INDEX(Products!$E$6:$E$55,MATCH($B355,Products!$A$6:$A$55,0))))</f>
        <v/>
      </c>
      <c r="M355" s="22" t="str">
        <f aca="false">IF(J355="","",K355*INDEX(Products!$F$6:$F$55,MATCH($B355,Products!$A$6:$A$55,0)))</f>
        <v/>
      </c>
      <c r="N355" s="22" t="str">
        <f aca="false">IF(J355="","",$C355*N(INDEX(Products!$G$6:$G$55,MATCH($B355,Products!$A$6:$A$55,0))))</f>
        <v/>
      </c>
      <c r="O355" s="22" t="str">
        <f aca="false">IF(J355="","",J355-N($G355)-L355-M355-N355-N($F355))</f>
        <v/>
      </c>
      <c r="P355" s="48" t="str">
        <f aca="false">IF(J355="","",YEAR($A355))</f>
        <v/>
      </c>
      <c r="Q355" s="48" t="str">
        <f aca="false">IF(J355="","",MONTH($A355))</f>
        <v/>
      </c>
    </row>
    <row r="356" customFormat="false" ht="15" hidden="false" customHeight="false" outlineLevel="0" collapsed="false">
      <c r="A356" s="45"/>
      <c r="B356" s="42"/>
      <c r="C356" s="46"/>
      <c r="D356" s="46"/>
      <c r="E356" s="43"/>
      <c r="F356" s="43"/>
      <c r="G356" s="43"/>
      <c r="H356" s="47" t="str">
        <f aca="false">IF(AND($A356="",$B356="",$C356="",$D356=""),"",IF(OR($A356="",$B356="",$C356=""),"Add month, product and units",IF(I356="","Product not found",IF(AND($D356&lt;&gt;"",N($D356)&gt;N($C356)),"Orders are more than units sold",""))))</f>
        <v/>
      </c>
      <c r="I356" s="22" t="str">
        <f aca="false">IF($B356="","",IF($E356&lt;&gt;"",$E356,IFERROR(INDEX(Products!$C$6:$C$55,MATCH($B356,Products!$A$6:$A$55,0)),"")))</f>
        <v/>
      </c>
      <c r="J356" s="22" t="str">
        <f aca="false">IF(OR($A356="",$B356="",$C356="",I356="",AND($D356&lt;&gt;"",N($D356)&gt;N($C356))),"",$C356*I356)</f>
        <v/>
      </c>
      <c r="K356" s="21" t="str">
        <f aca="false">IF(J356="","",IF($D356&lt;&gt;"",$D356,$C356))</f>
        <v/>
      </c>
      <c r="L356" s="22" t="str">
        <f aca="false">IF(J356="","",J356*(INDEX(Products!$D$6:$D$55,MATCH($B356,Products!$A$6:$A$55,0))+INDEX(Products!$E$6:$E$55,MATCH($B356,Products!$A$6:$A$55,0))))</f>
        <v/>
      </c>
      <c r="M356" s="22" t="str">
        <f aca="false">IF(J356="","",K356*INDEX(Products!$F$6:$F$55,MATCH($B356,Products!$A$6:$A$55,0)))</f>
        <v/>
      </c>
      <c r="N356" s="22" t="str">
        <f aca="false">IF(J356="","",$C356*N(INDEX(Products!$G$6:$G$55,MATCH($B356,Products!$A$6:$A$55,0))))</f>
        <v/>
      </c>
      <c r="O356" s="22" t="str">
        <f aca="false">IF(J356="","",J356-N($G356)-L356-M356-N356-N($F356))</f>
        <v/>
      </c>
      <c r="P356" s="48" t="str">
        <f aca="false">IF(J356="","",YEAR($A356))</f>
        <v/>
      </c>
      <c r="Q356" s="48" t="str">
        <f aca="false">IF(J356="","",MONTH($A356))</f>
        <v/>
      </c>
    </row>
    <row r="357" customFormat="false" ht="15" hidden="false" customHeight="false" outlineLevel="0" collapsed="false">
      <c r="A357" s="45"/>
      <c r="B357" s="42"/>
      <c r="C357" s="46"/>
      <c r="D357" s="46"/>
      <c r="E357" s="43"/>
      <c r="F357" s="43"/>
      <c r="G357" s="43"/>
      <c r="H357" s="47" t="str">
        <f aca="false">IF(AND($A357="",$B357="",$C357="",$D357=""),"",IF(OR($A357="",$B357="",$C357=""),"Add month, product and units",IF(I357="","Product not found",IF(AND($D357&lt;&gt;"",N($D357)&gt;N($C357)),"Orders are more than units sold",""))))</f>
        <v/>
      </c>
      <c r="I357" s="22" t="str">
        <f aca="false">IF($B357="","",IF($E357&lt;&gt;"",$E357,IFERROR(INDEX(Products!$C$6:$C$55,MATCH($B357,Products!$A$6:$A$55,0)),"")))</f>
        <v/>
      </c>
      <c r="J357" s="22" t="str">
        <f aca="false">IF(OR($A357="",$B357="",$C357="",I357="",AND($D357&lt;&gt;"",N($D357)&gt;N($C357))),"",$C357*I357)</f>
        <v/>
      </c>
      <c r="K357" s="21" t="str">
        <f aca="false">IF(J357="","",IF($D357&lt;&gt;"",$D357,$C357))</f>
        <v/>
      </c>
      <c r="L357" s="22" t="str">
        <f aca="false">IF(J357="","",J357*(INDEX(Products!$D$6:$D$55,MATCH($B357,Products!$A$6:$A$55,0))+INDEX(Products!$E$6:$E$55,MATCH($B357,Products!$A$6:$A$55,0))))</f>
        <v/>
      </c>
      <c r="M357" s="22" t="str">
        <f aca="false">IF(J357="","",K357*INDEX(Products!$F$6:$F$55,MATCH($B357,Products!$A$6:$A$55,0)))</f>
        <v/>
      </c>
      <c r="N357" s="22" t="str">
        <f aca="false">IF(J357="","",$C357*N(INDEX(Products!$G$6:$G$55,MATCH($B357,Products!$A$6:$A$55,0))))</f>
        <v/>
      </c>
      <c r="O357" s="22" t="str">
        <f aca="false">IF(J357="","",J357-N($G357)-L357-M357-N357-N($F357))</f>
        <v/>
      </c>
      <c r="P357" s="48" t="str">
        <f aca="false">IF(J357="","",YEAR($A357))</f>
        <v/>
      </c>
      <c r="Q357" s="48" t="str">
        <f aca="false">IF(J357="","",MONTH($A357))</f>
        <v/>
      </c>
    </row>
    <row r="358" customFormat="false" ht="15" hidden="false" customHeight="false" outlineLevel="0" collapsed="false">
      <c r="A358" s="45"/>
      <c r="B358" s="42"/>
      <c r="C358" s="46"/>
      <c r="D358" s="46"/>
      <c r="E358" s="43"/>
      <c r="F358" s="43"/>
      <c r="G358" s="43"/>
      <c r="H358" s="47" t="str">
        <f aca="false">IF(AND($A358="",$B358="",$C358="",$D358=""),"",IF(OR($A358="",$B358="",$C358=""),"Add month, product and units",IF(I358="","Product not found",IF(AND($D358&lt;&gt;"",N($D358)&gt;N($C358)),"Orders are more than units sold",""))))</f>
        <v/>
      </c>
      <c r="I358" s="22" t="str">
        <f aca="false">IF($B358="","",IF($E358&lt;&gt;"",$E358,IFERROR(INDEX(Products!$C$6:$C$55,MATCH($B358,Products!$A$6:$A$55,0)),"")))</f>
        <v/>
      </c>
      <c r="J358" s="22" t="str">
        <f aca="false">IF(OR($A358="",$B358="",$C358="",I358="",AND($D358&lt;&gt;"",N($D358)&gt;N($C358))),"",$C358*I358)</f>
        <v/>
      </c>
      <c r="K358" s="21" t="str">
        <f aca="false">IF(J358="","",IF($D358&lt;&gt;"",$D358,$C358))</f>
        <v/>
      </c>
      <c r="L358" s="22" t="str">
        <f aca="false">IF(J358="","",J358*(INDEX(Products!$D$6:$D$55,MATCH($B358,Products!$A$6:$A$55,0))+INDEX(Products!$E$6:$E$55,MATCH($B358,Products!$A$6:$A$55,0))))</f>
        <v/>
      </c>
      <c r="M358" s="22" t="str">
        <f aca="false">IF(J358="","",K358*INDEX(Products!$F$6:$F$55,MATCH($B358,Products!$A$6:$A$55,0)))</f>
        <v/>
      </c>
      <c r="N358" s="22" t="str">
        <f aca="false">IF(J358="","",$C358*N(INDEX(Products!$G$6:$G$55,MATCH($B358,Products!$A$6:$A$55,0))))</f>
        <v/>
      </c>
      <c r="O358" s="22" t="str">
        <f aca="false">IF(J358="","",J358-N($G358)-L358-M358-N358-N($F358))</f>
        <v/>
      </c>
      <c r="P358" s="48" t="str">
        <f aca="false">IF(J358="","",YEAR($A358))</f>
        <v/>
      </c>
      <c r="Q358" s="48" t="str">
        <f aca="false">IF(J358="","",MONTH($A358))</f>
        <v/>
      </c>
    </row>
    <row r="359" customFormat="false" ht="15" hidden="false" customHeight="false" outlineLevel="0" collapsed="false">
      <c r="A359" s="45"/>
      <c r="B359" s="42"/>
      <c r="C359" s="46"/>
      <c r="D359" s="46"/>
      <c r="E359" s="43"/>
      <c r="F359" s="43"/>
      <c r="G359" s="43"/>
      <c r="H359" s="47" t="str">
        <f aca="false">IF(AND($A359="",$B359="",$C359="",$D359=""),"",IF(OR($A359="",$B359="",$C359=""),"Add month, product and units",IF(I359="","Product not found",IF(AND($D359&lt;&gt;"",N($D359)&gt;N($C359)),"Orders are more than units sold",""))))</f>
        <v/>
      </c>
      <c r="I359" s="22" t="str">
        <f aca="false">IF($B359="","",IF($E359&lt;&gt;"",$E359,IFERROR(INDEX(Products!$C$6:$C$55,MATCH($B359,Products!$A$6:$A$55,0)),"")))</f>
        <v/>
      </c>
      <c r="J359" s="22" t="str">
        <f aca="false">IF(OR($A359="",$B359="",$C359="",I359="",AND($D359&lt;&gt;"",N($D359)&gt;N($C359))),"",$C359*I359)</f>
        <v/>
      </c>
      <c r="K359" s="21" t="str">
        <f aca="false">IF(J359="","",IF($D359&lt;&gt;"",$D359,$C359))</f>
        <v/>
      </c>
      <c r="L359" s="22" t="str">
        <f aca="false">IF(J359="","",J359*(INDEX(Products!$D$6:$D$55,MATCH($B359,Products!$A$6:$A$55,0))+INDEX(Products!$E$6:$E$55,MATCH($B359,Products!$A$6:$A$55,0))))</f>
        <v/>
      </c>
      <c r="M359" s="22" t="str">
        <f aca="false">IF(J359="","",K359*INDEX(Products!$F$6:$F$55,MATCH($B359,Products!$A$6:$A$55,0)))</f>
        <v/>
      </c>
      <c r="N359" s="22" t="str">
        <f aca="false">IF(J359="","",$C359*N(INDEX(Products!$G$6:$G$55,MATCH($B359,Products!$A$6:$A$55,0))))</f>
        <v/>
      </c>
      <c r="O359" s="22" t="str">
        <f aca="false">IF(J359="","",J359-N($G359)-L359-M359-N359-N($F359))</f>
        <v/>
      </c>
      <c r="P359" s="48" t="str">
        <f aca="false">IF(J359="","",YEAR($A359))</f>
        <v/>
      </c>
      <c r="Q359" s="48" t="str">
        <f aca="false">IF(J359="","",MONTH($A359))</f>
        <v/>
      </c>
    </row>
    <row r="360" customFormat="false" ht="15" hidden="false" customHeight="false" outlineLevel="0" collapsed="false">
      <c r="A360" s="45"/>
      <c r="B360" s="42"/>
      <c r="C360" s="46"/>
      <c r="D360" s="46"/>
      <c r="E360" s="43"/>
      <c r="F360" s="43"/>
      <c r="G360" s="43"/>
      <c r="H360" s="47" t="str">
        <f aca="false">IF(AND($A360="",$B360="",$C360="",$D360=""),"",IF(OR($A360="",$B360="",$C360=""),"Add month, product and units",IF(I360="","Product not found",IF(AND($D360&lt;&gt;"",N($D360)&gt;N($C360)),"Orders are more than units sold",""))))</f>
        <v/>
      </c>
      <c r="I360" s="22" t="str">
        <f aca="false">IF($B360="","",IF($E360&lt;&gt;"",$E360,IFERROR(INDEX(Products!$C$6:$C$55,MATCH($B360,Products!$A$6:$A$55,0)),"")))</f>
        <v/>
      </c>
      <c r="J360" s="22" t="str">
        <f aca="false">IF(OR($A360="",$B360="",$C360="",I360="",AND($D360&lt;&gt;"",N($D360)&gt;N($C360))),"",$C360*I360)</f>
        <v/>
      </c>
      <c r="K360" s="21" t="str">
        <f aca="false">IF(J360="","",IF($D360&lt;&gt;"",$D360,$C360))</f>
        <v/>
      </c>
      <c r="L360" s="22" t="str">
        <f aca="false">IF(J360="","",J360*(INDEX(Products!$D$6:$D$55,MATCH($B360,Products!$A$6:$A$55,0))+INDEX(Products!$E$6:$E$55,MATCH($B360,Products!$A$6:$A$55,0))))</f>
        <v/>
      </c>
      <c r="M360" s="22" t="str">
        <f aca="false">IF(J360="","",K360*INDEX(Products!$F$6:$F$55,MATCH($B360,Products!$A$6:$A$55,0)))</f>
        <v/>
      </c>
      <c r="N360" s="22" t="str">
        <f aca="false">IF(J360="","",$C360*N(INDEX(Products!$G$6:$G$55,MATCH($B360,Products!$A$6:$A$55,0))))</f>
        <v/>
      </c>
      <c r="O360" s="22" t="str">
        <f aca="false">IF(J360="","",J360-N($G360)-L360-M360-N360-N($F360))</f>
        <v/>
      </c>
      <c r="P360" s="48" t="str">
        <f aca="false">IF(J360="","",YEAR($A360))</f>
        <v/>
      </c>
      <c r="Q360" s="48" t="str">
        <f aca="false">IF(J360="","",MONTH($A360))</f>
        <v/>
      </c>
    </row>
    <row r="361" customFormat="false" ht="15" hidden="false" customHeight="false" outlineLevel="0" collapsed="false">
      <c r="A361" s="45"/>
      <c r="B361" s="42"/>
      <c r="C361" s="46"/>
      <c r="D361" s="46"/>
      <c r="E361" s="43"/>
      <c r="F361" s="43"/>
      <c r="G361" s="43"/>
      <c r="H361" s="47" t="str">
        <f aca="false">IF(AND($A361="",$B361="",$C361="",$D361=""),"",IF(OR($A361="",$B361="",$C361=""),"Add month, product and units",IF(I361="","Product not found",IF(AND($D361&lt;&gt;"",N($D361)&gt;N($C361)),"Orders are more than units sold",""))))</f>
        <v/>
      </c>
      <c r="I361" s="22" t="str">
        <f aca="false">IF($B361="","",IF($E361&lt;&gt;"",$E361,IFERROR(INDEX(Products!$C$6:$C$55,MATCH($B361,Products!$A$6:$A$55,0)),"")))</f>
        <v/>
      </c>
      <c r="J361" s="22" t="str">
        <f aca="false">IF(OR($A361="",$B361="",$C361="",I361="",AND($D361&lt;&gt;"",N($D361)&gt;N($C361))),"",$C361*I361)</f>
        <v/>
      </c>
      <c r="K361" s="21" t="str">
        <f aca="false">IF(J361="","",IF($D361&lt;&gt;"",$D361,$C361))</f>
        <v/>
      </c>
      <c r="L361" s="22" t="str">
        <f aca="false">IF(J361="","",J361*(INDEX(Products!$D$6:$D$55,MATCH($B361,Products!$A$6:$A$55,0))+INDEX(Products!$E$6:$E$55,MATCH($B361,Products!$A$6:$A$55,0))))</f>
        <v/>
      </c>
      <c r="M361" s="22" t="str">
        <f aca="false">IF(J361="","",K361*INDEX(Products!$F$6:$F$55,MATCH($B361,Products!$A$6:$A$55,0)))</f>
        <v/>
      </c>
      <c r="N361" s="22" t="str">
        <f aca="false">IF(J361="","",$C361*N(INDEX(Products!$G$6:$G$55,MATCH($B361,Products!$A$6:$A$55,0))))</f>
        <v/>
      </c>
      <c r="O361" s="22" t="str">
        <f aca="false">IF(J361="","",J361-N($G361)-L361-M361-N361-N($F361))</f>
        <v/>
      </c>
      <c r="P361" s="48" t="str">
        <f aca="false">IF(J361="","",YEAR($A361))</f>
        <v/>
      </c>
      <c r="Q361" s="48" t="str">
        <f aca="false">IF(J361="","",MONTH($A361))</f>
        <v/>
      </c>
    </row>
    <row r="362" customFormat="false" ht="15" hidden="false" customHeight="false" outlineLevel="0" collapsed="false">
      <c r="A362" s="45"/>
      <c r="B362" s="42"/>
      <c r="C362" s="46"/>
      <c r="D362" s="46"/>
      <c r="E362" s="43"/>
      <c r="F362" s="43"/>
      <c r="G362" s="43"/>
      <c r="H362" s="47" t="str">
        <f aca="false">IF(AND($A362="",$B362="",$C362="",$D362=""),"",IF(OR($A362="",$B362="",$C362=""),"Add month, product and units",IF(I362="","Product not found",IF(AND($D362&lt;&gt;"",N($D362)&gt;N($C362)),"Orders are more than units sold",""))))</f>
        <v/>
      </c>
      <c r="I362" s="22" t="str">
        <f aca="false">IF($B362="","",IF($E362&lt;&gt;"",$E362,IFERROR(INDEX(Products!$C$6:$C$55,MATCH($B362,Products!$A$6:$A$55,0)),"")))</f>
        <v/>
      </c>
      <c r="J362" s="22" t="str">
        <f aca="false">IF(OR($A362="",$B362="",$C362="",I362="",AND($D362&lt;&gt;"",N($D362)&gt;N($C362))),"",$C362*I362)</f>
        <v/>
      </c>
      <c r="K362" s="21" t="str">
        <f aca="false">IF(J362="","",IF($D362&lt;&gt;"",$D362,$C362))</f>
        <v/>
      </c>
      <c r="L362" s="22" t="str">
        <f aca="false">IF(J362="","",J362*(INDEX(Products!$D$6:$D$55,MATCH($B362,Products!$A$6:$A$55,0))+INDEX(Products!$E$6:$E$55,MATCH($B362,Products!$A$6:$A$55,0))))</f>
        <v/>
      </c>
      <c r="M362" s="22" t="str">
        <f aca="false">IF(J362="","",K362*INDEX(Products!$F$6:$F$55,MATCH($B362,Products!$A$6:$A$55,0)))</f>
        <v/>
      </c>
      <c r="N362" s="22" t="str">
        <f aca="false">IF(J362="","",$C362*N(INDEX(Products!$G$6:$G$55,MATCH($B362,Products!$A$6:$A$55,0))))</f>
        <v/>
      </c>
      <c r="O362" s="22" t="str">
        <f aca="false">IF(J362="","",J362-N($G362)-L362-M362-N362-N($F362))</f>
        <v/>
      </c>
      <c r="P362" s="48" t="str">
        <f aca="false">IF(J362="","",YEAR($A362))</f>
        <v/>
      </c>
      <c r="Q362" s="48" t="str">
        <f aca="false">IF(J362="","",MONTH($A362))</f>
        <v/>
      </c>
    </row>
    <row r="363" customFormat="false" ht="15" hidden="false" customHeight="false" outlineLevel="0" collapsed="false">
      <c r="A363" s="45"/>
      <c r="B363" s="42"/>
      <c r="C363" s="46"/>
      <c r="D363" s="46"/>
      <c r="E363" s="43"/>
      <c r="F363" s="43"/>
      <c r="G363" s="43"/>
      <c r="H363" s="47" t="str">
        <f aca="false">IF(AND($A363="",$B363="",$C363="",$D363=""),"",IF(OR($A363="",$B363="",$C363=""),"Add month, product and units",IF(I363="","Product not found",IF(AND($D363&lt;&gt;"",N($D363)&gt;N($C363)),"Orders are more than units sold",""))))</f>
        <v/>
      </c>
      <c r="I363" s="22" t="str">
        <f aca="false">IF($B363="","",IF($E363&lt;&gt;"",$E363,IFERROR(INDEX(Products!$C$6:$C$55,MATCH($B363,Products!$A$6:$A$55,0)),"")))</f>
        <v/>
      </c>
      <c r="J363" s="22" t="str">
        <f aca="false">IF(OR($A363="",$B363="",$C363="",I363="",AND($D363&lt;&gt;"",N($D363)&gt;N($C363))),"",$C363*I363)</f>
        <v/>
      </c>
      <c r="K363" s="21" t="str">
        <f aca="false">IF(J363="","",IF($D363&lt;&gt;"",$D363,$C363))</f>
        <v/>
      </c>
      <c r="L363" s="22" t="str">
        <f aca="false">IF(J363="","",J363*(INDEX(Products!$D$6:$D$55,MATCH($B363,Products!$A$6:$A$55,0))+INDEX(Products!$E$6:$E$55,MATCH($B363,Products!$A$6:$A$55,0))))</f>
        <v/>
      </c>
      <c r="M363" s="22" t="str">
        <f aca="false">IF(J363="","",K363*INDEX(Products!$F$6:$F$55,MATCH($B363,Products!$A$6:$A$55,0)))</f>
        <v/>
      </c>
      <c r="N363" s="22" t="str">
        <f aca="false">IF(J363="","",$C363*N(INDEX(Products!$G$6:$G$55,MATCH($B363,Products!$A$6:$A$55,0))))</f>
        <v/>
      </c>
      <c r="O363" s="22" t="str">
        <f aca="false">IF(J363="","",J363-N($G363)-L363-M363-N363-N($F363))</f>
        <v/>
      </c>
      <c r="P363" s="48" t="str">
        <f aca="false">IF(J363="","",YEAR($A363))</f>
        <v/>
      </c>
      <c r="Q363" s="48" t="str">
        <f aca="false">IF(J363="","",MONTH($A363))</f>
        <v/>
      </c>
    </row>
    <row r="364" customFormat="false" ht="15" hidden="false" customHeight="false" outlineLevel="0" collapsed="false">
      <c r="A364" s="45"/>
      <c r="B364" s="42"/>
      <c r="C364" s="46"/>
      <c r="D364" s="46"/>
      <c r="E364" s="43"/>
      <c r="F364" s="43"/>
      <c r="G364" s="43"/>
      <c r="H364" s="47" t="str">
        <f aca="false">IF(AND($A364="",$B364="",$C364="",$D364=""),"",IF(OR($A364="",$B364="",$C364=""),"Add month, product and units",IF(I364="","Product not found",IF(AND($D364&lt;&gt;"",N($D364)&gt;N($C364)),"Orders are more than units sold",""))))</f>
        <v/>
      </c>
      <c r="I364" s="22" t="str">
        <f aca="false">IF($B364="","",IF($E364&lt;&gt;"",$E364,IFERROR(INDEX(Products!$C$6:$C$55,MATCH($B364,Products!$A$6:$A$55,0)),"")))</f>
        <v/>
      </c>
      <c r="J364" s="22" t="str">
        <f aca="false">IF(OR($A364="",$B364="",$C364="",I364="",AND($D364&lt;&gt;"",N($D364)&gt;N($C364))),"",$C364*I364)</f>
        <v/>
      </c>
      <c r="K364" s="21" t="str">
        <f aca="false">IF(J364="","",IF($D364&lt;&gt;"",$D364,$C364))</f>
        <v/>
      </c>
      <c r="L364" s="22" t="str">
        <f aca="false">IF(J364="","",J364*(INDEX(Products!$D$6:$D$55,MATCH($B364,Products!$A$6:$A$55,0))+INDEX(Products!$E$6:$E$55,MATCH($B364,Products!$A$6:$A$55,0))))</f>
        <v/>
      </c>
      <c r="M364" s="22" t="str">
        <f aca="false">IF(J364="","",K364*INDEX(Products!$F$6:$F$55,MATCH($B364,Products!$A$6:$A$55,0)))</f>
        <v/>
      </c>
      <c r="N364" s="22" t="str">
        <f aca="false">IF(J364="","",$C364*N(INDEX(Products!$G$6:$G$55,MATCH($B364,Products!$A$6:$A$55,0))))</f>
        <v/>
      </c>
      <c r="O364" s="22" t="str">
        <f aca="false">IF(J364="","",J364-N($G364)-L364-M364-N364-N($F364))</f>
        <v/>
      </c>
      <c r="P364" s="48" t="str">
        <f aca="false">IF(J364="","",YEAR($A364))</f>
        <v/>
      </c>
      <c r="Q364" s="48" t="str">
        <f aca="false">IF(J364="","",MONTH($A364))</f>
        <v/>
      </c>
    </row>
    <row r="365" customFormat="false" ht="15" hidden="false" customHeight="false" outlineLevel="0" collapsed="false">
      <c r="A365" s="45"/>
      <c r="B365" s="42"/>
      <c r="C365" s="46"/>
      <c r="D365" s="46"/>
      <c r="E365" s="43"/>
      <c r="F365" s="43"/>
      <c r="G365" s="43"/>
      <c r="H365" s="47" t="str">
        <f aca="false">IF(AND($A365="",$B365="",$C365="",$D365=""),"",IF(OR($A365="",$B365="",$C365=""),"Add month, product and units",IF(I365="","Product not found",IF(AND($D365&lt;&gt;"",N($D365)&gt;N($C365)),"Orders are more than units sold",""))))</f>
        <v/>
      </c>
      <c r="I365" s="22" t="str">
        <f aca="false">IF($B365="","",IF($E365&lt;&gt;"",$E365,IFERROR(INDEX(Products!$C$6:$C$55,MATCH($B365,Products!$A$6:$A$55,0)),"")))</f>
        <v/>
      </c>
      <c r="J365" s="22" t="str">
        <f aca="false">IF(OR($A365="",$B365="",$C365="",I365="",AND($D365&lt;&gt;"",N($D365)&gt;N($C365))),"",$C365*I365)</f>
        <v/>
      </c>
      <c r="K365" s="21" t="str">
        <f aca="false">IF(J365="","",IF($D365&lt;&gt;"",$D365,$C365))</f>
        <v/>
      </c>
      <c r="L365" s="22" t="str">
        <f aca="false">IF(J365="","",J365*(INDEX(Products!$D$6:$D$55,MATCH($B365,Products!$A$6:$A$55,0))+INDEX(Products!$E$6:$E$55,MATCH($B365,Products!$A$6:$A$55,0))))</f>
        <v/>
      </c>
      <c r="M365" s="22" t="str">
        <f aca="false">IF(J365="","",K365*INDEX(Products!$F$6:$F$55,MATCH($B365,Products!$A$6:$A$55,0)))</f>
        <v/>
      </c>
      <c r="N365" s="22" t="str">
        <f aca="false">IF(J365="","",$C365*N(INDEX(Products!$G$6:$G$55,MATCH($B365,Products!$A$6:$A$55,0))))</f>
        <v/>
      </c>
      <c r="O365" s="22" t="str">
        <f aca="false">IF(J365="","",J365-N($G365)-L365-M365-N365-N($F365))</f>
        <v/>
      </c>
      <c r="P365" s="48" t="str">
        <f aca="false">IF(J365="","",YEAR($A365))</f>
        <v/>
      </c>
      <c r="Q365" s="48" t="str">
        <f aca="false">IF(J365="","",MONTH($A365))</f>
        <v/>
      </c>
    </row>
    <row r="366" customFormat="false" ht="15" hidden="false" customHeight="false" outlineLevel="0" collapsed="false">
      <c r="A366" s="45"/>
      <c r="B366" s="42"/>
      <c r="C366" s="46"/>
      <c r="D366" s="46"/>
      <c r="E366" s="43"/>
      <c r="F366" s="43"/>
      <c r="G366" s="43"/>
      <c r="H366" s="47" t="str">
        <f aca="false">IF(AND($A366="",$B366="",$C366="",$D366=""),"",IF(OR($A366="",$B366="",$C366=""),"Add month, product and units",IF(I366="","Product not found",IF(AND($D366&lt;&gt;"",N($D366)&gt;N($C366)),"Orders are more than units sold",""))))</f>
        <v/>
      </c>
      <c r="I366" s="22" t="str">
        <f aca="false">IF($B366="","",IF($E366&lt;&gt;"",$E366,IFERROR(INDEX(Products!$C$6:$C$55,MATCH($B366,Products!$A$6:$A$55,0)),"")))</f>
        <v/>
      </c>
      <c r="J366" s="22" t="str">
        <f aca="false">IF(OR($A366="",$B366="",$C366="",I366="",AND($D366&lt;&gt;"",N($D366)&gt;N($C366))),"",$C366*I366)</f>
        <v/>
      </c>
      <c r="K366" s="21" t="str">
        <f aca="false">IF(J366="","",IF($D366&lt;&gt;"",$D366,$C366))</f>
        <v/>
      </c>
      <c r="L366" s="22" t="str">
        <f aca="false">IF(J366="","",J366*(INDEX(Products!$D$6:$D$55,MATCH($B366,Products!$A$6:$A$55,0))+INDEX(Products!$E$6:$E$55,MATCH($B366,Products!$A$6:$A$55,0))))</f>
        <v/>
      </c>
      <c r="M366" s="22" t="str">
        <f aca="false">IF(J366="","",K366*INDEX(Products!$F$6:$F$55,MATCH($B366,Products!$A$6:$A$55,0)))</f>
        <v/>
      </c>
      <c r="N366" s="22" t="str">
        <f aca="false">IF(J366="","",$C366*N(INDEX(Products!$G$6:$G$55,MATCH($B366,Products!$A$6:$A$55,0))))</f>
        <v/>
      </c>
      <c r="O366" s="22" t="str">
        <f aca="false">IF(J366="","",J366-N($G366)-L366-M366-N366-N($F366))</f>
        <v/>
      </c>
      <c r="P366" s="48" t="str">
        <f aca="false">IF(J366="","",YEAR($A366))</f>
        <v/>
      </c>
      <c r="Q366" s="48" t="str">
        <f aca="false">IF(J366="","",MONTH($A366))</f>
        <v/>
      </c>
    </row>
    <row r="367" customFormat="false" ht="15" hidden="false" customHeight="false" outlineLevel="0" collapsed="false">
      <c r="A367" s="45"/>
      <c r="B367" s="42"/>
      <c r="C367" s="46"/>
      <c r="D367" s="46"/>
      <c r="E367" s="43"/>
      <c r="F367" s="43"/>
      <c r="G367" s="43"/>
      <c r="H367" s="47" t="str">
        <f aca="false">IF(AND($A367="",$B367="",$C367="",$D367=""),"",IF(OR($A367="",$B367="",$C367=""),"Add month, product and units",IF(I367="","Product not found",IF(AND($D367&lt;&gt;"",N($D367)&gt;N($C367)),"Orders are more than units sold",""))))</f>
        <v/>
      </c>
      <c r="I367" s="22" t="str">
        <f aca="false">IF($B367="","",IF($E367&lt;&gt;"",$E367,IFERROR(INDEX(Products!$C$6:$C$55,MATCH($B367,Products!$A$6:$A$55,0)),"")))</f>
        <v/>
      </c>
      <c r="J367" s="22" t="str">
        <f aca="false">IF(OR($A367="",$B367="",$C367="",I367="",AND($D367&lt;&gt;"",N($D367)&gt;N($C367))),"",$C367*I367)</f>
        <v/>
      </c>
      <c r="K367" s="21" t="str">
        <f aca="false">IF(J367="","",IF($D367&lt;&gt;"",$D367,$C367))</f>
        <v/>
      </c>
      <c r="L367" s="22" t="str">
        <f aca="false">IF(J367="","",J367*(INDEX(Products!$D$6:$D$55,MATCH($B367,Products!$A$6:$A$55,0))+INDEX(Products!$E$6:$E$55,MATCH($B367,Products!$A$6:$A$55,0))))</f>
        <v/>
      </c>
      <c r="M367" s="22" t="str">
        <f aca="false">IF(J367="","",K367*INDEX(Products!$F$6:$F$55,MATCH($B367,Products!$A$6:$A$55,0)))</f>
        <v/>
      </c>
      <c r="N367" s="22" t="str">
        <f aca="false">IF(J367="","",$C367*N(INDEX(Products!$G$6:$G$55,MATCH($B367,Products!$A$6:$A$55,0))))</f>
        <v/>
      </c>
      <c r="O367" s="22" t="str">
        <f aca="false">IF(J367="","",J367-N($G367)-L367-M367-N367-N($F367))</f>
        <v/>
      </c>
      <c r="P367" s="48" t="str">
        <f aca="false">IF(J367="","",YEAR($A367))</f>
        <v/>
      </c>
      <c r="Q367" s="48" t="str">
        <f aca="false">IF(J367="","",MONTH($A367))</f>
        <v/>
      </c>
    </row>
    <row r="368" customFormat="false" ht="15" hidden="false" customHeight="false" outlineLevel="0" collapsed="false">
      <c r="A368" s="45"/>
      <c r="B368" s="42"/>
      <c r="C368" s="46"/>
      <c r="D368" s="46"/>
      <c r="E368" s="43"/>
      <c r="F368" s="43"/>
      <c r="G368" s="43"/>
      <c r="H368" s="47" t="str">
        <f aca="false">IF(AND($A368="",$B368="",$C368="",$D368=""),"",IF(OR($A368="",$B368="",$C368=""),"Add month, product and units",IF(I368="","Product not found",IF(AND($D368&lt;&gt;"",N($D368)&gt;N($C368)),"Orders are more than units sold",""))))</f>
        <v/>
      </c>
      <c r="I368" s="22" t="str">
        <f aca="false">IF($B368="","",IF($E368&lt;&gt;"",$E368,IFERROR(INDEX(Products!$C$6:$C$55,MATCH($B368,Products!$A$6:$A$55,0)),"")))</f>
        <v/>
      </c>
      <c r="J368" s="22" t="str">
        <f aca="false">IF(OR($A368="",$B368="",$C368="",I368="",AND($D368&lt;&gt;"",N($D368)&gt;N($C368))),"",$C368*I368)</f>
        <v/>
      </c>
      <c r="K368" s="21" t="str">
        <f aca="false">IF(J368="","",IF($D368&lt;&gt;"",$D368,$C368))</f>
        <v/>
      </c>
      <c r="L368" s="22" t="str">
        <f aca="false">IF(J368="","",J368*(INDEX(Products!$D$6:$D$55,MATCH($B368,Products!$A$6:$A$55,0))+INDEX(Products!$E$6:$E$55,MATCH($B368,Products!$A$6:$A$55,0))))</f>
        <v/>
      </c>
      <c r="M368" s="22" t="str">
        <f aca="false">IF(J368="","",K368*INDEX(Products!$F$6:$F$55,MATCH($B368,Products!$A$6:$A$55,0)))</f>
        <v/>
      </c>
      <c r="N368" s="22" t="str">
        <f aca="false">IF(J368="","",$C368*N(INDEX(Products!$G$6:$G$55,MATCH($B368,Products!$A$6:$A$55,0))))</f>
        <v/>
      </c>
      <c r="O368" s="22" t="str">
        <f aca="false">IF(J368="","",J368-N($G368)-L368-M368-N368-N($F368))</f>
        <v/>
      </c>
      <c r="P368" s="48" t="str">
        <f aca="false">IF(J368="","",YEAR($A368))</f>
        <v/>
      </c>
      <c r="Q368" s="48" t="str">
        <f aca="false">IF(J368="","",MONTH($A368))</f>
        <v/>
      </c>
    </row>
    <row r="369" customFormat="false" ht="15" hidden="false" customHeight="false" outlineLevel="0" collapsed="false">
      <c r="A369" s="45"/>
      <c r="B369" s="42"/>
      <c r="C369" s="46"/>
      <c r="D369" s="46"/>
      <c r="E369" s="43"/>
      <c r="F369" s="43"/>
      <c r="G369" s="43"/>
      <c r="H369" s="47" t="str">
        <f aca="false">IF(AND($A369="",$B369="",$C369="",$D369=""),"",IF(OR($A369="",$B369="",$C369=""),"Add month, product and units",IF(I369="","Product not found",IF(AND($D369&lt;&gt;"",N($D369)&gt;N($C369)),"Orders are more than units sold",""))))</f>
        <v/>
      </c>
      <c r="I369" s="22" t="str">
        <f aca="false">IF($B369="","",IF($E369&lt;&gt;"",$E369,IFERROR(INDEX(Products!$C$6:$C$55,MATCH($B369,Products!$A$6:$A$55,0)),"")))</f>
        <v/>
      </c>
      <c r="J369" s="22" t="str">
        <f aca="false">IF(OR($A369="",$B369="",$C369="",I369="",AND($D369&lt;&gt;"",N($D369)&gt;N($C369))),"",$C369*I369)</f>
        <v/>
      </c>
      <c r="K369" s="21" t="str">
        <f aca="false">IF(J369="","",IF($D369&lt;&gt;"",$D369,$C369))</f>
        <v/>
      </c>
      <c r="L369" s="22" t="str">
        <f aca="false">IF(J369="","",J369*(INDEX(Products!$D$6:$D$55,MATCH($B369,Products!$A$6:$A$55,0))+INDEX(Products!$E$6:$E$55,MATCH($B369,Products!$A$6:$A$55,0))))</f>
        <v/>
      </c>
      <c r="M369" s="22" t="str">
        <f aca="false">IF(J369="","",K369*INDEX(Products!$F$6:$F$55,MATCH($B369,Products!$A$6:$A$55,0)))</f>
        <v/>
      </c>
      <c r="N369" s="22" t="str">
        <f aca="false">IF(J369="","",$C369*N(INDEX(Products!$G$6:$G$55,MATCH($B369,Products!$A$6:$A$55,0))))</f>
        <v/>
      </c>
      <c r="O369" s="22" t="str">
        <f aca="false">IF(J369="","",J369-N($G369)-L369-M369-N369-N($F369))</f>
        <v/>
      </c>
      <c r="P369" s="48" t="str">
        <f aca="false">IF(J369="","",YEAR($A369))</f>
        <v/>
      </c>
      <c r="Q369" s="48" t="str">
        <f aca="false">IF(J369="","",MONTH($A369))</f>
        <v/>
      </c>
    </row>
    <row r="370" customFormat="false" ht="15" hidden="false" customHeight="false" outlineLevel="0" collapsed="false">
      <c r="A370" s="45"/>
      <c r="B370" s="42"/>
      <c r="C370" s="46"/>
      <c r="D370" s="46"/>
      <c r="E370" s="43"/>
      <c r="F370" s="43"/>
      <c r="G370" s="43"/>
      <c r="H370" s="47" t="str">
        <f aca="false">IF(AND($A370="",$B370="",$C370="",$D370=""),"",IF(OR($A370="",$B370="",$C370=""),"Add month, product and units",IF(I370="","Product not found",IF(AND($D370&lt;&gt;"",N($D370)&gt;N($C370)),"Orders are more than units sold",""))))</f>
        <v/>
      </c>
      <c r="I370" s="22" t="str">
        <f aca="false">IF($B370="","",IF($E370&lt;&gt;"",$E370,IFERROR(INDEX(Products!$C$6:$C$55,MATCH($B370,Products!$A$6:$A$55,0)),"")))</f>
        <v/>
      </c>
      <c r="J370" s="22" t="str">
        <f aca="false">IF(OR($A370="",$B370="",$C370="",I370="",AND($D370&lt;&gt;"",N($D370)&gt;N($C370))),"",$C370*I370)</f>
        <v/>
      </c>
      <c r="K370" s="21" t="str">
        <f aca="false">IF(J370="","",IF($D370&lt;&gt;"",$D370,$C370))</f>
        <v/>
      </c>
      <c r="L370" s="22" t="str">
        <f aca="false">IF(J370="","",J370*(INDEX(Products!$D$6:$D$55,MATCH($B370,Products!$A$6:$A$55,0))+INDEX(Products!$E$6:$E$55,MATCH($B370,Products!$A$6:$A$55,0))))</f>
        <v/>
      </c>
      <c r="M370" s="22" t="str">
        <f aca="false">IF(J370="","",K370*INDEX(Products!$F$6:$F$55,MATCH($B370,Products!$A$6:$A$55,0)))</f>
        <v/>
      </c>
      <c r="N370" s="22" t="str">
        <f aca="false">IF(J370="","",$C370*N(INDEX(Products!$G$6:$G$55,MATCH($B370,Products!$A$6:$A$55,0))))</f>
        <v/>
      </c>
      <c r="O370" s="22" t="str">
        <f aca="false">IF(J370="","",J370-N($G370)-L370-M370-N370-N($F370))</f>
        <v/>
      </c>
      <c r="P370" s="48" t="str">
        <f aca="false">IF(J370="","",YEAR($A370))</f>
        <v/>
      </c>
      <c r="Q370" s="48" t="str">
        <f aca="false">IF(J370="","",MONTH($A370))</f>
        <v/>
      </c>
    </row>
    <row r="371" customFormat="false" ht="15" hidden="false" customHeight="false" outlineLevel="0" collapsed="false">
      <c r="A371" s="45"/>
      <c r="B371" s="42"/>
      <c r="C371" s="46"/>
      <c r="D371" s="46"/>
      <c r="E371" s="43"/>
      <c r="F371" s="43"/>
      <c r="G371" s="43"/>
      <c r="H371" s="47" t="str">
        <f aca="false">IF(AND($A371="",$B371="",$C371="",$D371=""),"",IF(OR($A371="",$B371="",$C371=""),"Add month, product and units",IF(I371="","Product not found",IF(AND($D371&lt;&gt;"",N($D371)&gt;N($C371)),"Orders are more than units sold",""))))</f>
        <v/>
      </c>
      <c r="I371" s="22" t="str">
        <f aca="false">IF($B371="","",IF($E371&lt;&gt;"",$E371,IFERROR(INDEX(Products!$C$6:$C$55,MATCH($B371,Products!$A$6:$A$55,0)),"")))</f>
        <v/>
      </c>
      <c r="J371" s="22" t="str">
        <f aca="false">IF(OR($A371="",$B371="",$C371="",I371="",AND($D371&lt;&gt;"",N($D371)&gt;N($C371))),"",$C371*I371)</f>
        <v/>
      </c>
      <c r="K371" s="21" t="str">
        <f aca="false">IF(J371="","",IF($D371&lt;&gt;"",$D371,$C371))</f>
        <v/>
      </c>
      <c r="L371" s="22" t="str">
        <f aca="false">IF(J371="","",J371*(INDEX(Products!$D$6:$D$55,MATCH($B371,Products!$A$6:$A$55,0))+INDEX(Products!$E$6:$E$55,MATCH($B371,Products!$A$6:$A$55,0))))</f>
        <v/>
      </c>
      <c r="M371" s="22" t="str">
        <f aca="false">IF(J371="","",K371*INDEX(Products!$F$6:$F$55,MATCH($B371,Products!$A$6:$A$55,0)))</f>
        <v/>
      </c>
      <c r="N371" s="22" t="str">
        <f aca="false">IF(J371="","",$C371*N(INDEX(Products!$G$6:$G$55,MATCH($B371,Products!$A$6:$A$55,0))))</f>
        <v/>
      </c>
      <c r="O371" s="22" t="str">
        <f aca="false">IF(J371="","",J371-N($G371)-L371-M371-N371-N($F371))</f>
        <v/>
      </c>
      <c r="P371" s="48" t="str">
        <f aca="false">IF(J371="","",YEAR($A371))</f>
        <v/>
      </c>
      <c r="Q371" s="48" t="str">
        <f aca="false">IF(J371="","",MONTH($A371))</f>
        <v/>
      </c>
    </row>
    <row r="372" customFormat="false" ht="15" hidden="false" customHeight="false" outlineLevel="0" collapsed="false">
      <c r="A372" s="45"/>
      <c r="B372" s="42"/>
      <c r="C372" s="46"/>
      <c r="D372" s="46"/>
      <c r="E372" s="43"/>
      <c r="F372" s="43"/>
      <c r="G372" s="43"/>
      <c r="H372" s="47" t="str">
        <f aca="false">IF(AND($A372="",$B372="",$C372="",$D372=""),"",IF(OR($A372="",$B372="",$C372=""),"Add month, product and units",IF(I372="","Product not found",IF(AND($D372&lt;&gt;"",N($D372)&gt;N($C372)),"Orders are more than units sold",""))))</f>
        <v/>
      </c>
      <c r="I372" s="22" t="str">
        <f aca="false">IF($B372="","",IF($E372&lt;&gt;"",$E372,IFERROR(INDEX(Products!$C$6:$C$55,MATCH($B372,Products!$A$6:$A$55,0)),"")))</f>
        <v/>
      </c>
      <c r="J372" s="22" t="str">
        <f aca="false">IF(OR($A372="",$B372="",$C372="",I372="",AND($D372&lt;&gt;"",N($D372)&gt;N($C372))),"",$C372*I372)</f>
        <v/>
      </c>
      <c r="K372" s="21" t="str">
        <f aca="false">IF(J372="","",IF($D372&lt;&gt;"",$D372,$C372))</f>
        <v/>
      </c>
      <c r="L372" s="22" t="str">
        <f aca="false">IF(J372="","",J372*(INDEX(Products!$D$6:$D$55,MATCH($B372,Products!$A$6:$A$55,0))+INDEX(Products!$E$6:$E$55,MATCH($B372,Products!$A$6:$A$55,0))))</f>
        <v/>
      </c>
      <c r="M372" s="22" t="str">
        <f aca="false">IF(J372="","",K372*INDEX(Products!$F$6:$F$55,MATCH($B372,Products!$A$6:$A$55,0)))</f>
        <v/>
      </c>
      <c r="N372" s="22" t="str">
        <f aca="false">IF(J372="","",$C372*N(INDEX(Products!$G$6:$G$55,MATCH($B372,Products!$A$6:$A$55,0))))</f>
        <v/>
      </c>
      <c r="O372" s="22" t="str">
        <f aca="false">IF(J372="","",J372-N($G372)-L372-M372-N372-N($F372))</f>
        <v/>
      </c>
      <c r="P372" s="48" t="str">
        <f aca="false">IF(J372="","",YEAR($A372))</f>
        <v/>
      </c>
      <c r="Q372" s="48" t="str">
        <f aca="false">IF(J372="","",MONTH($A372))</f>
        <v/>
      </c>
    </row>
    <row r="373" customFormat="false" ht="15" hidden="false" customHeight="false" outlineLevel="0" collapsed="false">
      <c r="A373" s="45"/>
      <c r="B373" s="42"/>
      <c r="C373" s="46"/>
      <c r="D373" s="46"/>
      <c r="E373" s="43"/>
      <c r="F373" s="43"/>
      <c r="G373" s="43"/>
      <c r="H373" s="47" t="str">
        <f aca="false">IF(AND($A373="",$B373="",$C373="",$D373=""),"",IF(OR($A373="",$B373="",$C373=""),"Add month, product and units",IF(I373="","Product not found",IF(AND($D373&lt;&gt;"",N($D373)&gt;N($C373)),"Orders are more than units sold",""))))</f>
        <v/>
      </c>
      <c r="I373" s="22" t="str">
        <f aca="false">IF($B373="","",IF($E373&lt;&gt;"",$E373,IFERROR(INDEX(Products!$C$6:$C$55,MATCH($B373,Products!$A$6:$A$55,0)),"")))</f>
        <v/>
      </c>
      <c r="J373" s="22" t="str">
        <f aca="false">IF(OR($A373="",$B373="",$C373="",I373="",AND($D373&lt;&gt;"",N($D373)&gt;N($C373))),"",$C373*I373)</f>
        <v/>
      </c>
      <c r="K373" s="21" t="str">
        <f aca="false">IF(J373="","",IF($D373&lt;&gt;"",$D373,$C373))</f>
        <v/>
      </c>
      <c r="L373" s="22" t="str">
        <f aca="false">IF(J373="","",J373*(INDEX(Products!$D$6:$D$55,MATCH($B373,Products!$A$6:$A$55,0))+INDEX(Products!$E$6:$E$55,MATCH($B373,Products!$A$6:$A$55,0))))</f>
        <v/>
      </c>
      <c r="M373" s="22" t="str">
        <f aca="false">IF(J373="","",K373*INDEX(Products!$F$6:$F$55,MATCH($B373,Products!$A$6:$A$55,0)))</f>
        <v/>
      </c>
      <c r="N373" s="22" t="str">
        <f aca="false">IF(J373="","",$C373*N(INDEX(Products!$G$6:$G$55,MATCH($B373,Products!$A$6:$A$55,0))))</f>
        <v/>
      </c>
      <c r="O373" s="22" t="str">
        <f aca="false">IF(J373="","",J373-N($G373)-L373-M373-N373-N($F373))</f>
        <v/>
      </c>
      <c r="P373" s="48" t="str">
        <f aca="false">IF(J373="","",YEAR($A373))</f>
        <v/>
      </c>
      <c r="Q373" s="48" t="str">
        <f aca="false">IF(J373="","",MONTH($A373))</f>
        <v/>
      </c>
    </row>
    <row r="374" customFormat="false" ht="15" hidden="false" customHeight="false" outlineLevel="0" collapsed="false">
      <c r="A374" s="45"/>
      <c r="B374" s="42"/>
      <c r="C374" s="46"/>
      <c r="D374" s="46"/>
      <c r="E374" s="43"/>
      <c r="F374" s="43"/>
      <c r="G374" s="43"/>
      <c r="H374" s="47" t="str">
        <f aca="false">IF(AND($A374="",$B374="",$C374="",$D374=""),"",IF(OR($A374="",$B374="",$C374=""),"Add month, product and units",IF(I374="","Product not found",IF(AND($D374&lt;&gt;"",N($D374)&gt;N($C374)),"Orders are more than units sold",""))))</f>
        <v/>
      </c>
      <c r="I374" s="22" t="str">
        <f aca="false">IF($B374="","",IF($E374&lt;&gt;"",$E374,IFERROR(INDEX(Products!$C$6:$C$55,MATCH($B374,Products!$A$6:$A$55,0)),"")))</f>
        <v/>
      </c>
      <c r="J374" s="22" t="str">
        <f aca="false">IF(OR($A374="",$B374="",$C374="",I374="",AND($D374&lt;&gt;"",N($D374)&gt;N($C374))),"",$C374*I374)</f>
        <v/>
      </c>
      <c r="K374" s="21" t="str">
        <f aca="false">IF(J374="","",IF($D374&lt;&gt;"",$D374,$C374))</f>
        <v/>
      </c>
      <c r="L374" s="22" t="str">
        <f aca="false">IF(J374="","",J374*(INDEX(Products!$D$6:$D$55,MATCH($B374,Products!$A$6:$A$55,0))+INDEX(Products!$E$6:$E$55,MATCH($B374,Products!$A$6:$A$55,0))))</f>
        <v/>
      </c>
      <c r="M374" s="22" t="str">
        <f aca="false">IF(J374="","",K374*INDEX(Products!$F$6:$F$55,MATCH($B374,Products!$A$6:$A$55,0)))</f>
        <v/>
      </c>
      <c r="N374" s="22" t="str">
        <f aca="false">IF(J374="","",$C374*N(INDEX(Products!$G$6:$G$55,MATCH($B374,Products!$A$6:$A$55,0))))</f>
        <v/>
      </c>
      <c r="O374" s="22" t="str">
        <f aca="false">IF(J374="","",J374-N($G374)-L374-M374-N374-N($F374))</f>
        <v/>
      </c>
      <c r="P374" s="48" t="str">
        <f aca="false">IF(J374="","",YEAR($A374))</f>
        <v/>
      </c>
      <c r="Q374" s="48" t="str">
        <f aca="false">IF(J374="","",MONTH($A374))</f>
        <v/>
      </c>
    </row>
    <row r="375" customFormat="false" ht="15" hidden="false" customHeight="false" outlineLevel="0" collapsed="false">
      <c r="A375" s="45"/>
      <c r="B375" s="42"/>
      <c r="C375" s="46"/>
      <c r="D375" s="46"/>
      <c r="E375" s="43"/>
      <c r="F375" s="43"/>
      <c r="G375" s="43"/>
      <c r="H375" s="47" t="str">
        <f aca="false">IF(AND($A375="",$B375="",$C375="",$D375=""),"",IF(OR($A375="",$B375="",$C375=""),"Add month, product and units",IF(I375="","Product not found",IF(AND($D375&lt;&gt;"",N($D375)&gt;N($C375)),"Orders are more than units sold",""))))</f>
        <v/>
      </c>
      <c r="I375" s="22" t="str">
        <f aca="false">IF($B375="","",IF($E375&lt;&gt;"",$E375,IFERROR(INDEX(Products!$C$6:$C$55,MATCH($B375,Products!$A$6:$A$55,0)),"")))</f>
        <v/>
      </c>
      <c r="J375" s="22" t="str">
        <f aca="false">IF(OR($A375="",$B375="",$C375="",I375="",AND($D375&lt;&gt;"",N($D375)&gt;N($C375))),"",$C375*I375)</f>
        <v/>
      </c>
      <c r="K375" s="21" t="str">
        <f aca="false">IF(J375="","",IF($D375&lt;&gt;"",$D375,$C375))</f>
        <v/>
      </c>
      <c r="L375" s="22" t="str">
        <f aca="false">IF(J375="","",J375*(INDEX(Products!$D$6:$D$55,MATCH($B375,Products!$A$6:$A$55,0))+INDEX(Products!$E$6:$E$55,MATCH($B375,Products!$A$6:$A$55,0))))</f>
        <v/>
      </c>
      <c r="M375" s="22" t="str">
        <f aca="false">IF(J375="","",K375*INDEX(Products!$F$6:$F$55,MATCH($B375,Products!$A$6:$A$55,0)))</f>
        <v/>
      </c>
      <c r="N375" s="22" t="str">
        <f aca="false">IF(J375="","",$C375*N(INDEX(Products!$G$6:$G$55,MATCH($B375,Products!$A$6:$A$55,0))))</f>
        <v/>
      </c>
      <c r="O375" s="22" t="str">
        <f aca="false">IF(J375="","",J375-N($G375)-L375-M375-N375-N($F375))</f>
        <v/>
      </c>
      <c r="P375" s="48" t="str">
        <f aca="false">IF(J375="","",YEAR($A375))</f>
        <v/>
      </c>
      <c r="Q375" s="48" t="str">
        <f aca="false">IF(J375="","",MONTH($A375))</f>
        <v/>
      </c>
    </row>
    <row r="376" customFormat="false" ht="15" hidden="false" customHeight="false" outlineLevel="0" collapsed="false">
      <c r="A376" s="45"/>
      <c r="B376" s="42"/>
      <c r="C376" s="46"/>
      <c r="D376" s="46"/>
      <c r="E376" s="43"/>
      <c r="F376" s="43"/>
      <c r="G376" s="43"/>
      <c r="H376" s="47" t="str">
        <f aca="false">IF(AND($A376="",$B376="",$C376="",$D376=""),"",IF(OR($A376="",$B376="",$C376=""),"Add month, product and units",IF(I376="","Product not found",IF(AND($D376&lt;&gt;"",N($D376)&gt;N($C376)),"Orders are more than units sold",""))))</f>
        <v/>
      </c>
      <c r="I376" s="22" t="str">
        <f aca="false">IF($B376="","",IF($E376&lt;&gt;"",$E376,IFERROR(INDEX(Products!$C$6:$C$55,MATCH($B376,Products!$A$6:$A$55,0)),"")))</f>
        <v/>
      </c>
      <c r="J376" s="22" t="str">
        <f aca="false">IF(OR($A376="",$B376="",$C376="",I376="",AND($D376&lt;&gt;"",N($D376)&gt;N($C376))),"",$C376*I376)</f>
        <v/>
      </c>
      <c r="K376" s="21" t="str">
        <f aca="false">IF(J376="","",IF($D376&lt;&gt;"",$D376,$C376))</f>
        <v/>
      </c>
      <c r="L376" s="22" t="str">
        <f aca="false">IF(J376="","",J376*(INDEX(Products!$D$6:$D$55,MATCH($B376,Products!$A$6:$A$55,0))+INDEX(Products!$E$6:$E$55,MATCH($B376,Products!$A$6:$A$55,0))))</f>
        <v/>
      </c>
      <c r="M376" s="22" t="str">
        <f aca="false">IF(J376="","",K376*INDEX(Products!$F$6:$F$55,MATCH($B376,Products!$A$6:$A$55,0)))</f>
        <v/>
      </c>
      <c r="N376" s="22" t="str">
        <f aca="false">IF(J376="","",$C376*N(INDEX(Products!$G$6:$G$55,MATCH($B376,Products!$A$6:$A$55,0))))</f>
        <v/>
      </c>
      <c r="O376" s="22" t="str">
        <f aca="false">IF(J376="","",J376-N($G376)-L376-M376-N376-N($F376))</f>
        <v/>
      </c>
      <c r="P376" s="48" t="str">
        <f aca="false">IF(J376="","",YEAR($A376))</f>
        <v/>
      </c>
      <c r="Q376" s="48" t="str">
        <f aca="false">IF(J376="","",MONTH($A376))</f>
        <v/>
      </c>
    </row>
    <row r="377" customFormat="false" ht="15" hidden="false" customHeight="false" outlineLevel="0" collapsed="false">
      <c r="A377" s="45"/>
      <c r="B377" s="42"/>
      <c r="C377" s="46"/>
      <c r="D377" s="46"/>
      <c r="E377" s="43"/>
      <c r="F377" s="43"/>
      <c r="G377" s="43"/>
      <c r="H377" s="47" t="str">
        <f aca="false">IF(AND($A377="",$B377="",$C377="",$D377=""),"",IF(OR($A377="",$B377="",$C377=""),"Add month, product and units",IF(I377="","Product not found",IF(AND($D377&lt;&gt;"",N($D377)&gt;N($C377)),"Orders are more than units sold",""))))</f>
        <v/>
      </c>
      <c r="I377" s="22" t="str">
        <f aca="false">IF($B377="","",IF($E377&lt;&gt;"",$E377,IFERROR(INDEX(Products!$C$6:$C$55,MATCH($B377,Products!$A$6:$A$55,0)),"")))</f>
        <v/>
      </c>
      <c r="J377" s="22" t="str">
        <f aca="false">IF(OR($A377="",$B377="",$C377="",I377="",AND($D377&lt;&gt;"",N($D377)&gt;N($C377))),"",$C377*I377)</f>
        <v/>
      </c>
      <c r="K377" s="21" t="str">
        <f aca="false">IF(J377="","",IF($D377&lt;&gt;"",$D377,$C377))</f>
        <v/>
      </c>
      <c r="L377" s="22" t="str">
        <f aca="false">IF(J377="","",J377*(INDEX(Products!$D$6:$D$55,MATCH($B377,Products!$A$6:$A$55,0))+INDEX(Products!$E$6:$E$55,MATCH($B377,Products!$A$6:$A$55,0))))</f>
        <v/>
      </c>
      <c r="M377" s="22" t="str">
        <f aca="false">IF(J377="","",K377*INDEX(Products!$F$6:$F$55,MATCH($B377,Products!$A$6:$A$55,0)))</f>
        <v/>
      </c>
      <c r="N377" s="22" t="str">
        <f aca="false">IF(J377="","",$C377*N(INDEX(Products!$G$6:$G$55,MATCH($B377,Products!$A$6:$A$55,0))))</f>
        <v/>
      </c>
      <c r="O377" s="22" t="str">
        <f aca="false">IF(J377="","",J377-N($G377)-L377-M377-N377-N($F377))</f>
        <v/>
      </c>
      <c r="P377" s="48" t="str">
        <f aca="false">IF(J377="","",YEAR($A377))</f>
        <v/>
      </c>
      <c r="Q377" s="48" t="str">
        <f aca="false">IF(J377="","",MONTH($A377))</f>
        <v/>
      </c>
    </row>
    <row r="378" customFormat="false" ht="15" hidden="false" customHeight="false" outlineLevel="0" collapsed="false">
      <c r="A378" s="45"/>
      <c r="B378" s="42"/>
      <c r="C378" s="46"/>
      <c r="D378" s="46"/>
      <c r="E378" s="43"/>
      <c r="F378" s="43"/>
      <c r="G378" s="43"/>
      <c r="H378" s="47" t="str">
        <f aca="false">IF(AND($A378="",$B378="",$C378="",$D378=""),"",IF(OR($A378="",$B378="",$C378=""),"Add month, product and units",IF(I378="","Product not found",IF(AND($D378&lt;&gt;"",N($D378)&gt;N($C378)),"Orders are more than units sold",""))))</f>
        <v/>
      </c>
      <c r="I378" s="22" t="str">
        <f aca="false">IF($B378="","",IF($E378&lt;&gt;"",$E378,IFERROR(INDEX(Products!$C$6:$C$55,MATCH($B378,Products!$A$6:$A$55,0)),"")))</f>
        <v/>
      </c>
      <c r="J378" s="22" t="str">
        <f aca="false">IF(OR($A378="",$B378="",$C378="",I378="",AND($D378&lt;&gt;"",N($D378)&gt;N($C378))),"",$C378*I378)</f>
        <v/>
      </c>
      <c r="K378" s="21" t="str">
        <f aca="false">IF(J378="","",IF($D378&lt;&gt;"",$D378,$C378))</f>
        <v/>
      </c>
      <c r="L378" s="22" t="str">
        <f aca="false">IF(J378="","",J378*(INDEX(Products!$D$6:$D$55,MATCH($B378,Products!$A$6:$A$55,0))+INDEX(Products!$E$6:$E$55,MATCH($B378,Products!$A$6:$A$55,0))))</f>
        <v/>
      </c>
      <c r="M378" s="22" t="str">
        <f aca="false">IF(J378="","",K378*INDEX(Products!$F$6:$F$55,MATCH($B378,Products!$A$6:$A$55,0)))</f>
        <v/>
      </c>
      <c r="N378" s="22" t="str">
        <f aca="false">IF(J378="","",$C378*N(INDEX(Products!$G$6:$G$55,MATCH($B378,Products!$A$6:$A$55,0))))</f>
        <v/>
      </c>
      <c r="O378" s="22" t="str">
        <f aca="false">IF(J378="","",J378-N($G378)-L378-M378-N378-N($F378))</f>
        <v/>
      </c>
      <c r="P378" s="48" t="str">
        <f aca="false">IF(J378="","",YEAR($A378))</f>
        <v/>
      </c>
      <c r="Q378" s="48" t="str">
        <f aca="false">IF(J378="","",MONTH($A378))</f>
        <v/>
      </c>
    </row>
    <row r="379" customFormat="false" ht="15" hidden="false" customHeight="false" outlineLevel="0" collapsed="false">
      <c r="A379" s="45"/>
      <c r="B379" s="42"/>
      <c r="C379" s="46"/>
      <c r="D379" s="46"/>
      <c r="E379" s="43"/>
      <c r="F379" s="43"/>
      <c r="G379" s="43"/>
      <c r="H379" s="47" t="str">
        <f aca="false">IF(AND($A379="",$B379="",$C379="",$D379=""),"",IF(OR($A379="",$B379="",$C379=""),"Add month, product and units",IF(I379="","Product not found",IF(AND($D379&lt;&gt;"",N($D379)&gt;N($C379)),"Orders are more than units sold",""))))</f>
        <v/>
      </c>
      <c r="I379" s="22" t="str">
        <f aca="false">IF($B379="","",IF($E379&lt;&gt;"",$E379,IFERROR(INDEX(Products!$C$6:$C$55,MATCH($B379,Products!$A$6:$A$55,0)),"")))</f>
        <v/>
      </c>
      <c r="J379" s="22" t="str">
        <f aca="false">IF(OR($A379="",$B379="",$C379="",I379="",AND($D379&lt;&gt;"",N($D379)&gt;N($C379))),"",$C379*I379)</f>
        <v/>
      </c>
      <c r="K379" s="21" t="str">
        <f aca="false">IF(J379="","",IF($D379&lt;&gt;"",$D379,$C379))</f>
        <v/>
      </c>
      <c r="L379" s="22" t="str">
        <f aca="false">IF(J379="","",J379*(INDEX(Products!$D$6:$D$55,MATCH($B379,Products!$A$6:$A$55,0))+INDEX(Products!$E$6:$E$55,MATCH($B379,Products!$A$6:$A$55,0))))</f>
        <v/>
      </c>
      <c r="M379" s="22" t="str">
        <f aca="false">IF(J379="","",K379*INDEX(Products!$F$6:$F$55,MATCH($B379,Products!$A$6:$A$55,0)))</f>
        <v/>
      </c>
      <c r="N379" s="22" t="str">
        <f aca="false">IF(J379="","",$C379*N(INDEX(Products!$G$6:$G$55,MATCH($B379,Products!$A$6:$A$55,0))))</f>
        <v/>
      </c>
      <c r="O379" s="22" t="str">
        <f aca="false">IF(J379="","",J379-N($G379)-L379-M379-N379-N($F379))</f>
        <v/>
      </c>
      <c r="P379" s="48" t="str">
        <f aca="false">IF(J379="","",YEAR($A379))</f>
        <v/>
      </c>
      <c r="Q379" s="48" t="str">
        <f aca="false">IF(J379="","",MONTH($A379))</f>
        <v/>
      </c>
    </row>
    <row r="380" customFormat="false" ht="15" hidden="false" customHeight="false" outlineLevel="0" collapsed="false">
      <c r="A380" s="45"/>
      <c r="B380" s="42"/>
      <c r="C380" s="46"/>
      <c r="D380" s="46"/>
      <c r="E380" s="43"/>
      <c r="F380" s="43"/>
      <c r="G380" s="43"/>
      <c r="H380" s="47" t="str">
        <f aca="false">IF(AND($A380="",$B380="",$C380="",$D380=""),"",IF(OR($A380="",$B380="",$C380=""),"Add month, product and units",IF(I380="","Product not found",IF(AND($D380&lt;&gt;"",N($D380)&gt;N($C380)),"Orders are more than units sold",""))))</f>
        <v/>
      </c>
      <c r="I380" s="22" t="str">
        <f aca="false">IF($B380="","",IF($E380&lt;&gt;"",$E380,IFERROR(INDEX(Products!$C$6:$C$55,MATCH($B380,Products!$A$6:$A$55,0)),"")))</f>
        <v/>
      </c>
      <c r="J380" s="22" t="str">
        <f aca="false">IF(OR($A380="",$B380="",$C380="",I380="",AND($D380&lt;&gt;"",N($D380)&gt;N($C380))),"",$C380*I380)</f>
        <v/>
      </c>
      <c r="K380" s="21" t="str">
        <f aca="false">IF(J380="","",IF($D380&lt;&gt;"",$D380,$C380))</f>
        <v/>
      </c>
      <c r="L380" s="22" t="str">
        <f aca="false">IF(J380="","",J380*(INDEX(Products!$D$6:$D$55,MATCH($B380,Products!$A$6:$A$55,0))+INDEX(Products!$E$6:$E$55,MATCH($B380,Products!$A$6:$A$55,0))))</f>
        <v/>
      </c>
      <c r="M380" s="22" t="str">
        <f aca="false">IF(J380="","",K380*INDEX(Products!$F$6:$F$55,MATCH($B380,Products!$A$6:$A$55,0)))</f>
        <v/>
      </c>
      <c r="N380" s="22" t="str">
        <f aca="false">IF(J380="","",$C380*N(INDEX(Products!$G$6:$G$55,MATCH($B380,Products!$A$6:$A$55,0))))</f>
        <v/>
      </c>
      <c r="O380" s="22" t="str">
        <f aca="false">IF(J380="","",J380-N($G380)-L380-M380-N380-N($F380))</f>
        <v/>
      </c>
      <c r="P380" s="48" t="str">
        <f aca="false">IF(J380="","",YEAR($A380))</f>
        <v/>
      </c>
      <c r="Q380" s="48" t="str">
        <f aca="false">IF(J380="","",MONTH($A380))</f>
        <v/>
      </c>
    </row>
    <row r="381" customFormat="false" ht="15" hidden="false" customHeight="false" outlineLevel="0" collapsed="false">
      <c r="A381" s="45"/>
      <c r="B381" s="42"/>
      <c r="C381" s="46"/>
      <c r="D381" s="46"/>
      <c r="E381" s="43"/>
      <c r="F381" s="43"/>
      <c r="G381" s="43"/>
      <c r="H381" s="47" t="str">
        <f aca="false">IF(AND($A381="",$B381="",$C381="",$D381=""),"",IF(OR($A381="",$B381="",$C381=""),"Add month, product and units",IF(I381="","Product not found",IF(AND($D381&lt;&gt;"",N($D381)&gt;N($C381)),"Orders are more than units sold",""))))</f>
        <v/>
      </c>
      <c r="I381" s="22" t="str">
        <f aca="false">IF($B381="","",IF($E381&lt;&gt;"",$E381,IFERROR(INDEX(Products!$C$6:$C$55,MATCH($B381,Products!$A$6:$A$55,0)),"")))</f>
        <v/>
      </c>
      <c r="J381" s="22" t="str">
        <f aca="false">IF(OR($A381="",$B381="",$C381="",I381="",AND($D381&lt;&gt;"",N($D381)&gt;N($C381))),"",$C381*I381)</f>
        <v/>
      </c>
      <c r="K381" s="21" t="str">
        <f aca="false">IF(J381="","",IF($D381&lt;&gt;"",$D381,$C381))</f>
        <v/>
      </c>
      <c r="L381" s="22" t="str">
        <f aca="false">IF(J381="","",J381*(INDEX(Products!$D$6:$D$55,MATCH($B381,Products!$A$6:$A$55,0))+INDEX(Products!$E$6:$E$55,MATCH($B381,Products!$A$6:$A$55,0))))</f>
        <v/>
      </c>
      <c r="M381" s="22" t="str">
        <f aca="false">IF(J381="","",K381*INDEX(Products!$F$6:$F$55,MATCH($B381,Products!$A$6:$A$55,0)))</f>
        <v/>
      </c>
      <c r="N381" s="22" t="str">
        <f aca="false">IF(J381="","",$C381*N(INDEX(Products!$G$6:$G$55,MATCH($B381,Products!$A$6:$A$55,0))))</f>
        <v/>
      </c>
      <c r="O381" s="22" t="str">
        <f aca="false">IF(J381="","",J381-N($G381)-L381-M381-N381-N($F381))</f>
        <v/>
      </c>
      <c r="P381" s="48" t="str">
        <f aca="false">IF(J381="","",YEAR($A381))</f>
        <v/>
      </c>
      <c r="Q381" s="48" t="str">
        <f aca="false">IF(J381="","",MONTH($A381))</f>
        <v/>
      </c>
    </row>
    <row r="382" customFormat="false" ht="15" hidden="false" customHeight="false" outlineLevel="0" collapsed="false">
      <c r="A382" s="45"/>
      <c r="B382" s="42"/>
      <c r="C382" s="46"/>
      <c r="D382" s="46"/>
      <c r="E382" s="43"/>
      <c r="F382" s="43"/>
      <c r="G382" s="43"/>
      <c r="H382" s="47" t="str">
        <f aca="false">IF(AND($A382="",$B382="",$C382="",$D382=""),"",IF(OR($A382="",$B382="",$C382=""),"Add month, product and units",IF(I382="","Product not found",IF(AND($D382&lt;&gt;"",N($D382)&gt;N($C382)),"Orders are more than units sold",""))))</f>
        <v/>
      </c>
      <c r="I382" s="22" t="str">
        <f aca="false">IF($B382="","",IF($E382&lt;&gt;"",$E382,IFERROR(INDEX(Products!$C$6:$C$55,MATCH($B382,Products!$A$6:$A$55,0)),"")))</f>
        <v/>
      </c>
      <c r="J382" s="22" t="str">
        <f aca="false">IF(OR($A382="",$B382="",$C382="",I382="",AND($D382&lt;&gt;"",N($D382)&gt;N($C382))),"",$C382*I382)</f>
        <v/>
      </c>
      <c r="K382" s="21" t="str">
        <f aca="false">IF(J382="","",IF($D382&lt;&gt;"",$D382,$C382))</f>
        <v/>
      </c>
      <c r="L382" s="22" t="str">
        <f aca="false">IF(J382="","",J382*(INDEX(Products!$D$6:$D$55,MATCH($B382,Products!$A$6:$A$55,0))+INDEX(Products!$E$6:$E$55,MATCH($B382,Products!$A$6:$A$55,0))))</f>
        <v/>
      </c>
      <c r="M382" s="22" t="str">
        <f aca="false">IF(J382="","",K382*INDEX(Products!$F$6:$F$55,MATCH($B382,Products!$A$6:$A$55,0)))</f>
        <v/>
      </c>
      <c r="N382" s="22" t="str">
        <f aca="false">IF(J382="","",$C382*N(INDEX(Products!$G$6:$G$55,MATCH($B382,Products!$A$6:$A$55,0))))</f>
        <v/>
      </c>
      <c r="O382" s="22" t="str">
        <f aca="false">IF(J382="","",J382-N($G382)-L382-M382-N382-N($F382))</f>
        <v/>
      </c>
      <c r="P382" s="48" t="str">
        <f aca="false">IF(J382="","",YEAR($A382))</f>
        <v/>
      </c>
      <c r="Q382" s="48" t="str">
        <f aca="false">IF(J382="","",MONTH($A382))</f>
        <v/>
      </c>
    </row>
    <row r="383" customFormat="false" ht="15" hidden="false" customHeight="false" outlineLevel="0" collapsed="false">
      <c r="A383" s="45"/>
      <c r="B383" s="42"/>
      <c r="C383" s="46"/>
      <c r="D383" s="46"/>
      <c r="E383" s="43"/>
      <c r="F383" s="43"/>
      <c r="G383" s="43"/>
      <c r="H383" s="47" t="str">
        <f aca="false">IF(AND($A383="",$B383="",$C383="",$D383=""),"",IF(OR($A383="",$B383="",$C383=""),"Add month, product and units",IF(I383="","Product not found",IF(AND($D383&lt;&gt;"",N($D383)&gt;N($C383)),"Orders are more than units sold",""))))</f>
        <v/>
      </c>
      <c r="I383" s="22" t="str">
        <f aca="false">IF($B383="","",IF($E383&lt;&gt;"",$E383,IFERROR(INDEX(Products!$C$6:$C$55,MATCH($B383,Products!$A$6:$A$55,0)),"")))</f>
        <v/>
      </c>
      <c r="J383" s="22" t="str">
        <f aca="false">IF(OR($A383="",$B383="",$C383="",I383="",AND($D383&lt;&gt;"",N($D383)&gt;N($C383))),"",$C383*I383)</f>
        <v/>
      </c>
      <c r="K383" s="21" t="str">
        <f aca="false">IF(J383="","",IF($D383&lt;&gt;"",$D383,$C383))</f>
        <v/>
      </c>
      <c r="L383" s="22" t="str">
        <f aca="false">IF(J383="","",J383*(INDEX(Products!$D$6:$D$55,MATCH($B383,Products!$A$6:$A$55,0))+INDEX(Products!$E$6:$E$55,MATCH($B383,Products!$A$6:$A$55,0))))</f>
        <v/>
      </c>
      <c r="M383" s="22" t="str">
        <f aca="false">IF(J383="","",K383*INDEX(Products!$F$6:$F$55,MATCH($B383,Products!$A$6:$A$55,0)))</f>
        <v/>
      </c>
      <c r="N383" s="22" t="str">
        <f aca="false">IF(J383="","",$C383*N(INDEX(Products!$G$6:$G$55,MATCH($B383,Products!$A$6:$A$55,0))))</f>
        <v/>
      </c>
      <c r="O383" s="22" t="str">
        <f aca="false">IF(J383="","",J383-N($G383)-L383-M383-N383-N($F383))</f>
        <v/>
      </c>
      <c r="P383" s="48" t="str">
        <f aca="false">IF(J383="","",YEAR($A383))</f>
        <v/>
      </c>
      <c r="Q383" s="48" t="str">
        <f aca="false">IF(J383="","",MONTH($A383))</f>
        <v/>
      </c>
    </row>
    <row r="384" customFormat="false" ht="15" hidden="false" customHeight="false" outlineLevel="0" collapsed="false">
      <c r="A384" s="45"/>
      <c r="B384" s="42"/>
      <c r="C384" s="46"/>
      <c r="D384" s="46"/>
      <c r="E384" s="43"/>
      <c r="F384" s="43"/>
      <c r="G384" s="43"/>
      <c r="H384" s="47" t="str">
        <f aca="false">IF(AND($A384="",$B384="",$C384="",$D384=""),"",IF(OR($A384="",$B384="",$C384=""),"Add month, product and units",IF(I384="","Product not found",IF(AND($D384&lt;&gt;"",N($D384)&gt;N($C384)),"Orders are more than units sold",""))))</f>
        <v/>
      </c>
      <c r="I384" s="22" t="str">
        <f aca="false">IF($B384="","",IF($E384&lt;&gt;"",$E384,IFERROR(INDEX(Products!$C$6:$C$55,MATCH($B384,Products!$A$6:$A$55,0)),"")))</f>
        <v/>
      </c>
      <c r="J384" s="22" t="str">
        <f aca="false">IF(OR($A384="",$B384="",$C384="",I384="",AND($D384&lt;&gt;"",N($D384)&gt;N($C384))),"",$C384*I384)</f>
        <v/>
      </c>
      <c r="K384" s="21" t="str">
        <f aca="false">IF(J384="","",IF($D384&lt;&gt;"",$D384,$C384))</f>
        <v/>
      </c>
      <c r="L384" s="22" t="str">
        <f aca="false">IF(J384="","",J384*(INDEX(Products!$D$6:$D$55,MATCH($B384,Products!$A$6:$A$55,0))+INDEX(Products!$E$6:$E$55,MATCH($B384,Products!$A$6:$A$55,0))))</f>
        <v/>
      </c>
      <c r="M384" s="22" t="str">
        <f aca="false">IF(J384="","",K384*INDEX(Products!$F$6:$F$55,MATCH($B384,Products!$A$6:$A$55,0)))</f>
        <v/>
      </c>
      <c r="N384" s="22" t="str">
        <f aca="false">IF(J384="","",$C384*N(INDEX(Products!$G$6:$G$55,MATCH($B384,Products!$A$6:$A$55,0))))</f>
        <v/>
      </c>
      <c r="O384" s="22" t="str">
        <f aca="false">IF(J384="","",J384-N($G384)-L384-M384-N384-N($F384))</f>
        <v/>
      </c>
      <c r="P384" s="48" t="str">
        <f aca="false">IF(J384="","",YEAR($A384))</f>
        <v/>
      </c>
      <c r="Q384" s="48" t="str">
        <f aca="false">IF(J384="","",MONTH($A384))</f>
        <v/>
      </c>
    </row>
    <row r="385" customFormat="false" ht="15" hidden="false" customHeight="false" outlineLevel="0" collapsed="false">
      <c r="A385" s="45"/>
      <c r="B385" s="42"/>
      <c r="C385" s="46"/>
      <c r="D385" s="46"/>
      <c r="E385" s="43"/>
      <c r="F385" s="43"/>
      <c r="G385" s="43"/>
      <c r="H385" s="47" t="str">
        <f aca="false">IF(AND($A385="",$B385="",$C385="",$D385=""),"",IF(OR($A385="",$B385="",$C385=""),"Add month, product and units",IF(I385="","Product not found",IF(AND($D385&lt;&gt;"",N($D385)&gt;N($C385)),"Orders are more than units sold",""))))</f>
        <v/>
      </c>
      <c r="I385" s="22" t="str">
        <f aca="false">IF($B385="","",IF($E385&lt;&gt;"",$E385,IFERROR(INDEX(Products!$C$6:$C$55,MATCH($B385,Products!$A$6:$A$55,0)),"")))</f>
        <v/>
      </c>
      <c r="J385" s="22" t="str">
        <f aca="false">IF(OR($A385="",$B385="",$C385="",I385="",AND($D385&lt;&gt;"",N($D385)&gt;N($C385))),"",$C385*I385)</f>
        <v/>
      </c>
      <c r="K385" s="21" t="str">
        <f aca="false">IF(J385="","",IF($D385&lt;&gt;"",$D385,$C385))</f>
        <v/>
      </c>
      <c r="L385" s="22" t="str">
        <f aca="false">IF(J385="","",J385*(INDEX(Products!$D$6:$D$55,MATCH($B385,Products!$A$6:$A$55,0))+INDEX(Products!$E$6:$E$55,MATCH($B385,Products!$A$6:$A$55,0))))</f>
        <v/>
      </c>
      <c r="M385" s="22" t="str">
        <f aca="false">IF(J385="","",K385*INDEX(Products!$F$6:$F$55,MATCH($B385,Products!$A$6:$A$55,0)))</f>
        <v/>
      </c>
      <c r="N385" s="22" t="str">
        <f aca="false">IF(J385="","",$C385*N(INDEX(Products!$G$6:$G$55,MATCH($B385,Products!$A$6:$A$55,0))))</f>
        <v/>
      </c>
      <c r="O385" s="22" t="str">
        <f aca="false">IF(J385="","",J385-N($G385)-L385-M385-N385-N($F385))</f>
        <v/>
      </c>
      <c r="P385" s="48" t="str">
        <f aca="false">IF(J385="","",YEAR($A385))</f>
        <v/>
      </c>
      <c r="Q385" s="48" t="str">
        <f aca="false">IF(J385="","",MONTH($A385))</f>
        <v/>
      </c>
    </row>
    <row r="386" customFormat="false" ht="15" hidden="false" customHeight="false" outlineLevel="0" collapsed="false">
      <c r="A386" s="45"/>
      <c r="B386" s="42"/>
      <c r="C386" s="46"/>
      <c r="D386" s="46"/>
      <c r="E386" s="43"/>
      <c r="F386" s="43"/>
      <c r="G386" s="43"/>
      <c r="H386" s="47" t="str">
        <f aca="false">IF(AND($A386="",$B386="",$C386="",$D386=""),"",IF(OR($A386="",$B386="",$C386=""),"Add month, product and units",IF(I386="","Product not found",IF(AND($D386&lt;&gt;"",N($D386)&gt;N($C386)),"Orders are more than units sold",""))))</f>
        <v/>
      </c>
      <c r="I386" s="22" t="str">
        <f aca="false">IF($B386="","",IF($E386&lt;&gt;"",$E386,IFERROR(INDEX(Products!$C$6:$C$55,MATCH($B386,Products!$A$6:$A$55,0)),"")))</f>
        <v/>
      </c>
      <c r="J386" s="22" t="str">
        <f aca="false">IF(OR($A386="",$B386="",$C386="",I386="",AND($D386&lt;&gt;"",N($D386)&gt;N($C386))),"",$C386*I386)</f>
        <v/>
      </c>
      <c r="K386" s="21" t="str">
        <f aca="false">IF(J386="","",IF($D386&lt;&gt;"",$D386,$C386))</f>
        <v/>
      </c>
      <c r="L386" s="22" t="str">
        <f aca="false">IF(J386="","",J386*(INDEX(Products!$D$6:$D$55,MATCH($B386,Products!$A$6:$A$55,0))+INDEX(Products!$E$6:$E$55,MATCH($B386,Products!$A$6:$A$55,0))))</f>
        <v/>
      </c>
      <c r="M386" s="22" t="str">
        <f aca="false">IF(J386="","",K386*INDEX(Products!$F$6:$F$55,MATCH($B386,Products!$A$6:$A$55,0)))</f>
        <v/>
      </c>
      <c r="N386" s="22" t="str">
        <f aca="false">IF(J386="","",$C386*N(INDEX(Products!$G$6:$G$55,MATCH($B386,Products!$A$6:$A$55,0))))</f>
        <v/>
      </c>
      <c r="O386" s="22" t="str">
        <f aca="false">IF(J386="","",J386-N($G386)-L386-M386-N386-N($F386))</f>
        <v/>
      </c>
      <c r="P386" s="48" t="str">
        <f aca="false">IF(J386="","",YEAR($A386))</f>
        <v/>
      </c>
      <c r="Q386" s="48" t="str">
        <f aca="false">IF(J386="","",MONTH($A386))</f>
        <v/>
      </c>
    </row>
    <row r="387" customFormat="false" ht="15" hidden="false" customHeight="false" outlineLevel="0" collapsed="false">
      <c r="A387" s="45"/>
      <c r="B387" s="42"/>
      <c r="C387" s="46"/>
      <c r="D387" s="46"/>
      <c r="E387" s="43"/>
      <c r="F387" s="43"/>
      <c r="G387" s="43"/>
      <c r="H387" s="47" t="str">
        <f aca="false">IF(AND($A387="",$B387="",$C387="",$D387=""),"",IF(OR($A387="",$B387="",$C387=""),"Add month, product and units",IF(I387="","Product not found",IF(AND($D387&lt;&gt;"",N($D387)&gt;N($C387)),"Orders are more than units sold",""))))</f>
        <v/>
      </c>
      <c r="I387" s="22" t="str">
        <f aca="false">IF($B387="","",IF($E387&lt;&gt;"",$E387,IFERROR(INDEX(Products!$C$6:$C$55,MATCH($B387,Products!$A$6:$A$55,0)),"")))</f>
        <v/>
      </c>
      <c r="J387" s="22" t="str">
        <f aca="false">IF(OR($A387="",$B387="",$C387="",I387="",AND($D387&lt;&gt;"",N($D387)&gt;N($C387))),"",$C387*I387)</f>
        <v/>
      </c>
      <c r="K387" s="21" t="str">
        <f aca="false">IF(J387="","",IF($D387&lt;&gt;"",$D387,$C387))</f>
        <v/>
      </c>
      <c r="L387" s="22" t="str">
        <f aca="false">IF(J387="","",J387*(INDEX(Products!$D$6:$D$55,MATCH($B387,Products!$A$6:$A$55,0))+INDEX(Products!$E$6:$E$55,MATCH($B387,Products!$A$6:$A$55,0))))</f>
        <v/>
      </c>
      <c r="M387" s="22" t="str">
        <f aca="false">IF(J387="","",K387*INDEX(Products!$F$6:$F$55,MATCH($B387,Products!$A$6:$A$55,0)))</f>
        <v/>
      </c>
      <c r="N387" s="22" t="str">
        <f aca="false">IF(J387="","",$C387*N(INDEX(Products!$G$6:$G$55,MATCH($B387,Products!$A$6:$A$55,0))))</f>
        <v/>
      </c>
      <c r="O387" s="22" t="str">
        <f aca="false">IF(J387="","",J387-N($G387)-L387-M387-N387-N($F387))</f>
        <v/>
      </c>
      <c r="P387" s="48" t="str">
        <f aca="false">IF(J387="","",YEAR($A387))</f>
        <v/>
      </c>
      <c r="Q387" s="48" t="str">
        <f aca="false">IF(J387="","",MONTH($A387))</f>
        <v/>
      </c>
    </row>
    <row r="388" customFormat="false" ht="15" hidden="false" customHeight="false" outlineLevel="0" collapsed="false">
      <c r="A388" s="45"/>
      <c r="B388" s="42"/>
      <c r="C388" s="46"/>
      <c r="D388" s="46"/>
      <c r="E388" s="43"/>
      <c r="F388" s="43"/>
      <c r="G388" s="43"/>
      <c r="H388" s="47" t="str">
        <f aca="false">IF(AND($A388="",$B388="",$C388="",$D388=""),"",IF(OR($A388="",$B388="",$C388=""),"Add month, product and units",IF(I388="","Product not found",IF(AND($D388&lt;&gt;"",N($D388)&gt;N($C388)),"Orders are more than units sold",""))))</f>
        <v/>
      </c>
      <c r="I388" s="22" t="str">
        <f aca="false">IF($B388="","",IF($E388&lt;&gt;"",$E388,IFERROR(INDEX(Products!$C$6:$C$55,MATCH($B388,Products!$A$6:$A$55,0)),"")))</f>
        <v/>
      </c>
      <c r="J388" s="22" t="str">
        <f aca="false">IF(OR($A388="",$B388="",$C388="",I388="",AND($D388&lt;&gt;"",N($D388)&gt;N($C388))),"",$C388*I388)</f>
        <v/>
      </c>
      <c r="K388" s="21" t="str">
        <f aca="false">IF(J388="","",IF($D388&lt;&gt;"",$D388,$C388))</f>
        <v/>
      </c>
      <c r="L388" s="22" t="str">
        <f aca="false">IF(J388="","",J388*(INDEX(Products!$D$6:$D$55,MATCH($B388,Products!$A$6:$A$55,0))+INDEX(Products!$E$6:$E$55,MATCH($B388,Products!$A$6:$A$55,0))))</f>
        <v/>
      </c>
      <c r="M388" s="22" t="str">
        <f aca="false">IF(J388="","",K388*INDEX(Products!$F$6:$F$55,MATCH($B388,Products!$A$6:$A$55,0)))</f>
        <v/>
      </c>
      <c r="N388" s="22" t="str">
        <f aca="false">IF(J388="","",$C388*N(INDEX(Products!$G$6:$G$55,MATCH($B388,Products!$A$6:$A$55,0))))</f>
        <v/>
      </c>
      <c r="O388" s="22" t="str">
        <f aca="false">IF(J388="","",J388-N($G388)-L388-M388-N388-N($F388))</f>
        <v/>
      </c>
      <c r="P388" s="48" t="str">
        <f aca="false">IF(J388="","",YEAR($A388))</f>
        <v/>
      </c>
      <c r="Q388" s="48" t="str">
        <f aca="false">IF(J388="","",MONTH($A388))</f>
        <v/>
      </c>
    </row>
    <row r="389" customFormat="false" ht="15" hidden="false" customHeight="false" outlineLevel="0" collapsed="false">
      <c r="A389" s="45"/>
      <c r="B389" s="42"/>
      <c r="C389" s="46"/>
      <c r="D389" s="46"/>
      <c r="E389" s="43"/>
      <c r="F389" s="43"/>
      <c r="G389" s="43"/>
      <c r="H389" s="47" t="str">
        <f aca="false">IF(AND($A389="",$B389="",$C389="",$D389=""),"",IF(OR($A389="",$B389="",$C389=""),"Add month, product and units",IF(I389="","Product not found",IF(AND($D389&lt;&gt;"",N($D389)&gt;N($C389)),"Orders are more than units sold",""))))</f>
        <v/>
      </c>
      <c r="I389" s="22" t="str">
        <f aca="false">IF($B389="","",IF($E389&lt;&gt;"",$E389,IFERROR(INDEX(Products!$C$6:$C$55,MATCH($B389,Products!$A$6:$A$55,0)),"")))</f>
        <v/>
      </c>
      <c r="J389" s="22" t="str">
        <f aca="false">IF(OR($A389="",$B389="",$C389="",I389="",AND($D389&lt;&gt;"",N($D389)&gt;N($C389))),"",$C389*I389)</f>
        <v/>
      </c>
      <c r="K389" s="21" t="str">
        <f aca="false">IF(J389="","",IF($D389&lt;&gt;"",$D389,$C389))</f>
        <v/>
      </c>
      <c r="L389" s="22" t="str">
        <f aca="false">IF(J389="","",J389*(INDEX(Products!$D$6:$D$55,MATCH($B389,Products!$A$6:$A$55,0))+INDEX(Products!$E$6:$E$55,MATCH($B389,Products!$A$6:$A$55,0))))</f>
        <v/>
      </c>
      <c r="M389" s="22" t="str">
        <f aca="false">IF(J389="","",K389*INDEX(Products!$F$6:$F$55,MATCH($B389,Products!$A$6:$A$55,0)))</f>
        <v/>
      </c>
      <c r="N389" s="22" t="str">
        <f aca="false">IF(J389="","",$C389*N(INDEX(Products!$G$6:$G$55,MATCH($B389,Products!$A$6:$A$55,0))))</f>
        <v/>
      </c>
      <c r="O389" s="22" t="str">
        <f aca="false">IF(J389="","",J389-N($G389)-L389-M389-N389-N($F389))</f>
        <v/>
      </c>
      <c r="P389" s="48" t="str">
        <f aca="false">IF(J389="","",YEAR($A389))</f>
        <v/>
      </c>
      <c r="Q389" s="48" t="str">
        <f aca="false">IF(J389="","",MONTH($A389))</f>
        <v/>
      </c>
    </row>
    <row r="390" customFormat="false" ht="15" hidden="false" customHeight="false" outlineLevel="0" collapsed="false">
      <c r="A390" s="45"/>
      <c r="B390" s="42"/>
      <c r="C390" s="46"/>
      <c r="D390" s="46"/>
      <c r="E390" s="43"/>
      <c r="F390" s="43"/>
      <c r="G390" s="43"/>
      <c r="H390" s="47" t="str">
        <f aca="false">IF(AND($A390="",$B390="",$C390="",$D390=""),"",IF(OR($A390="",$B390="",$C390=""),"Add month, product and units",IF(I390="","Product not found",IF(AND($D390&lt;&gt;"",N($D390)&gt;N($C390)),"Orders are more than units sold",""))))</f>
        <v/>
      </c>
      <c r="I390" s="22" t="str">
        <f aca="false">IF($B390="","",IF($E390&lt;&gt;"",$E390,IFERROR(INDEX(Products!$C$6:$C$55,MATCH($B390,Products!$A$6:$A$55,0)),"")))</f>
        <v/>
      </c>
      <c r="J390" s="22" t="str">
        <f aca="false">IF(OR($A390="",$B390="",$C390="",I390="",AND($D390&lt;&gt;"",N($D390)&gt;N($C390))),"",$C390*I390)</f>
        <v/>
      </c>
      <c r="K390" s="21" t="str">
        <f aca="false">IF(J390="","",IF($D390&lt;&gt;"",$D390,$C390))</f>
        <v/>
      </c>
      <c r="L390" s="22" t="str">
        <f aca="false">IF(J390="","",J390*(INDEX(Products!$D$6:$D$55,MATCH($B390,Products!$A$6:$A$55,0))+INDEX(Products!$E$6:$E$55,MATCH($B390,Products!$A$6:$A$55,0))))</f>
        <v/>
      </c>
      <c r="M390" s="22" t="str">
        <f aca="false">IF(J390="","",K390*INDEX(Products!$F$6:$F$55,MATCH($B390,Products!$A$6:$A$55,0)))</f>
        <v/>
      </c>
      <c r="N390" s="22" t="str">
        <f aca="false">IF(J390="","",$C390*N(INDEX(Products!$G$6:$G$55,MATCH($B390,Products!$A$6:$A$55,0))))</f>
        <v/>
      </c>
      <c r="O390" s="22" t="str">
        <f aca="false">IF(J390="","",J390-N($G390)-L390-M390-N390-N($F390))</f>
        <v/>
      </c>
      <c r="P390" s="48" t="str">
        <f aca="false">IF(J390="","",YEAR($A390))</f>
        <v/>
      </c>
      <c r="Q390" s="48" t="str">
        <f aca="false">IF(J390="","",MONTH($A390))</f>
        <v/>
      </c>
    </row>
    <row r="391" customFormat="false" ht="15" hidden="false" customHeight="false" outlineLevel="0" collapsed="false">
      <c r="A391" s="45"/>
      <c r="B391" s="42"/>
      <c r="C391" s="46"/>
      <c r="D391" s="46"/>
      <c r="E391" s="43"/>
      <c r="F391" s="43"/>
      <c r="G391" s="43"/>
      <c r="H391" s="47" t="str">
        <f aca="false">IF(AND($A391="",$B391="",$C391="",$D391=""),"",IF(OR($A391="",$B391="",$C391=""),"Add month, product and units",IF(I391="","Product not found",IF(AND($D391&lt;&gt;"",N($D391)&gt;N($C391)),"Orders are more than units sold",""))))</f>
        <v/>
      </c>
      <c r="I391" s="22" t="str">
        <f aca="false">IF($B391="","",IF($E391&lt;&gt;"",$E391,IFERROR(INDEX(Products!$C$6:$C$55,MATCH($B391,Products!$A$6:$A$55,0)),"")))</f>
        <v/>
      </c>
      <c r="J391" s="22" t="str">
        <f aca="false">IF(OR($A391="",$B391="",$C391="",I391="",AND($D391&lt;&gt;"",N($D391)&gt;N($C391))),"",$C391*I391)</f>
        <v/>
      </c>
      <c r="K391" s="21" t="str">
        <f aca="false">IF(J391="","",IF($D391&lt;&gt;"",$D391,$C391))</f>
        <v/>
      </c>
      <c r="L391" s="22" t="str">
        <f aca="false">IF(J391="","",J391*(INDEX(Products!$D$6:$D$55,MATCH($B391,Products!$A$6:$A$55,0))+INDEX(Products!$E$6:$E$55,MATCH($B391,Products!$A$6:$A$55,0))))</f>
        <v/>
      </c>
      <c r="M391" s="22" t="str">
        <f aca="false">IF(J391="","",K391*INDEX(Products!$F$6:$F$55,MATCH($B391,Products!$A$6:$A$55,0)))</f>
        <v/>
      </c>
      <c r="N391" s="22" t="str">
        <f aca="false">IF(J391="","",$C391*N(INDEX(Products!$G$6:$G$55,MATCH($B391,Products!$A$6:$A$55,0))))</f>
        <v/>
      </c>
      <c r="O391" s="22" t="str">
        <f aca="false">IF(J391="","",J391-N($G391)-L391-M391-N391-N($F391))</f>
        <v/>
      </c>
      <c r="P391" s="48" t="str">
        <f aca="false">IF(J391="","",YEAR($A391))</f>
        <v/>
      </c>
      <c r="Q391" s="48" t="str">
        <f aca="false">IF(J391="","",MONTH($A391))</f>
        <v/>
      </c>
    </row>
    <row r="392" customFormat="false" ht="15" hidden="false" customHeight="false" outlineLevel="0" collapsed="false">
      <c r="A392" s="45"/>
      <c r="B392" s="42"/>
      <c r="C392" s="46"/>
      <c r="D392" s="46"/>
      <c r="E392" s="43"/>
      <c r="F392" s="43"/>
      <c r="G392" s="43"/>
      <c r="H392" s="47" t="str">
        <f aca="false">IF(AND($A392="",$B392="",$C392="",$D392=""),"",IF(OR($A392="",$B392="",$C392=""),"Add month, product and units",IF(I392="","Product not found",IF(AND($D392&lt;&gt;"",N($D392)&gt;N($C392)),"Orders are more than units sold",""))))</f>
        <v/>
      </c>
      <c r="I392" s="22" t="str">
        <f aca="false">IF($B392="","",IF($E392&lt;&gt;"",$E392,IFERROR(INDEX(Products!$C$6:$C$55,MATCH($B392,Products!$A$6:$A$55,0)),"")))</f>
        <v/>
      </c>
      <c r="J392" s="22" t="str">
        <f aca="false">IF(OR($A392="",$B392="",$C392="",I392="",AND($D392&lt;&gt;"",N($D392)&gt;N($C392))),"",$C392*I392)</f>
        <v/>
      </c>
      <c r="K392" s="21" t="str">
        <f aca="false">IF(J392="","",IF($D392&lt;&gt;"",$D392,$C392))</f>
        <v/>
      </c>
      <c r="L392" s="22" t="str">
        <f aca="false">IF(J392="","",J392*(INDEX(Products!$D$6:$D$55,MATCH($B392,Products!$A$6:$A$55,0))+INDEX(Products!$E$6:$E$55,MATCH($B392,Products!$A$6:$A$55,0))))</f>
        <v/>
      </c>
      <c r="M392" s="22" t="str">
        <f aca="false">IF(J392="","",K392*INDEX(Products!$F$6:$F$55,MATCH($B392,Products!$A$6:$A$55,0)))</f>
        <v/>
      </c>
      <c r="N392" s="22" t="str">
        <f aca="false">IF(J392="","",$C392*N(INDEX(Products!$G$6:$G$55,MATCH($B392,Products!$A$6:$A$55,0))))</f>
        <v/>
      </c>
      <c r="O392" s="22" t="str">
        <f aca="false">IF(J392="","",J392-N($G392)-L392-M392-N392-N($F392))</f>
        <v/>
      </c>
      <c r="P392" s="48" t="str">
        <f aca="false">IF(J392="","",YEAR($A392))</f>
        <v/>
      </c>
      <c r="Q392" s="48" t="str">
        <f aca="false">IF(J392="","",MONTH($A392))</f>
        <v/>
      </c>
    </row>
    <row r="393" customFormat="false" ht="15" hidden="false" customHeight="false" outlineLevel="0" collapsed="false">
      <c r="A393" s="45"/>
      <c r="B393" s="42"/>
      <c r="C393" s="46"/>
      <c r="D393" s="46"/>
      <c r="E393" s="43"/>
      <c r="F393" s="43"/>
      <c r="G393" s="43"/>
      <c r="H393" s="47" t="str">
        <f aca="false">IF(AND($A393="",$B393="",$C393="",$D393=""),"",IF(OR($A393="",$B393="",$C393=""),"Add month, product and units",IF(I393="","Product not found",IF(AND($D393&lt;&gt;"",N($D393)&gt;N($C393)),"Orders are more than units sold",""))))</f>
        <v/>
      </c>
      <c r="I393" s="22" t="str">
        <f aca="false">IF($B393="","",IF($E393&lt;&gt;"",$E393,IFERROR(INDEX(Products!$C$6:$C$55,MATCH($B393,Products!$A$6:$A$55,0)),"")))</f>
        <v/>
      </c>
      <c r="J393" s="22" t="str">
        <f aca="false">IF(OR($A393="",$B393="",$C393="",I393="",AND($D393&lt;&gt;"",N($D393)&gt;N($C393))),"",$C393*I393)</f>
        <v/>
      </c>
      <c r="K393" s="21" t="str">
        <f aca="false">IF(J393="","",IF($D393&lt;&gt;"",$D393,$C393))</f>
        <v/>
      </c>
      <c r="L393" s="22" t="str">
        <f aca="false">IF(J393="","",J393*(INDEX(Products!$D$6:$D$55,MATCH($B393,Products!$A$6:$A$55,0))+INDEX(Products!$E$6:$E$55,MATCH($B393,Products!$A$6:$A$55,0))))</f>
        <v/>
      </c>
      <c r="M393" s="22" t="str">
        <f aca="false">IF(J393="","",K393*INDEX(Products!$F$6:$F$55,MATCH($B393,Products!$A$6:$A$55,0)))</f>
        <v/>
      </c>
      <c r="N393" s="22" t="str">
        <f aca="false">IF(J393="","",$C393*N(INDEX(Products!$G$6:$G$55,MATCH($B393,Products!$A$6:$A$55,0))))</f>
        <v/>
      </c>
      <c r="O393" s="22" t="str">
        <f aca="false">IF(J393="","",J393-N($G393)-L393-M393-N393-N($F393))</f>
        <v/>
      </c>
      <c r="P393" s="48" t="str">
        <f aca="false">IF(J393="","",YEAR($A393))</f>
        <v/>
      </c>
      <c r="Q393" s="48" t="str">
        <f aca="false">IF(J393="","",MONTH($A393))</f>
        <v/>
      </c>
    </row>
    <row r="394" customFormat="false" ht="15" hidden="false" customHeight="false" outlineLevel="0" collapsed="false">
      <c r="A394" s="45"/>
      <c r="B394" s="42"/>
      <c r="C394" s="46"/>
      <c r="D394" s="46"/>
      <c r="E394" s="43"/>
      <c r="F394" s="43"/>
      <c r="G394" s="43"/>
      <c r="H394" s="47" t="str">
        <f aca="false">IF(AND($A394="",$B394="",$C394="",$D394=""),"",IF(OR($A394="",$B394="",$C394=""),"Add month, product and units",IF(I394="","Product not found",IF(AND($D394&lt;&gt;"",N($D394)&gt;N($C394)),"Orders are more than units sold",""))))</f>
        <v/>
      </c>
      <c r="I394" s="22" t="str">
        <f aca="false">IF($B394="","",IF($E394&lt;&gt;"",$E394,IFERROR(INDEX(Products!$C$6:$C$55,MATCH($B394,Products!$A$6:$A$55,0)),"")))</f>
        <v/>
      </c>
      <c r="J394" s="22" t="str">
        <f aca="false">IF(OR($A394="",$B394="",$C394="",I394="",AND($D394&lt;&gt;"",N($D394)&gt;N($C394))),"",$C394*I394)</f>
        <v/>
      </c>
      <c r="K394" s="21" t="str">
        <f aca="false">IF(J394="","",IF($D394&lt;&gt;"",$D394,$C394))</f>
        <v/>
      </c>
      <c r="L394" s="22" t="str">
        <f aca="false">IF(J394="","",J394*(INDEX(Products!$D$6:$D$55,MATCH($B394,Products!$A$6:$A$55,0))+INDEX(Products!$E$6:$E$55,MATCH($B394,Products!$A$6:$A$55,0))))</f>
        <v/>
      </c>
      <c r="M394" s="22" t="str">
        <f aca="false">IF(J394="","",K394*INDEX(Products!$F$6:$F$55,MATCH($B394,Products!$A$6:$A$55,0)))</f>
        <v/>
      </c>
      <c r="N394" s="22" t="str">
        <f aca="false">IF(J394="","",$C394*N(INDEX(Products!$G$6:$G$55,MATCH($B394,Products!$A$6:$A$55,0))))</f>
        <v/>
      </c>
      <c r="O394" s="22" t="str">
        <f aca="false">IF(J394="","",J394-N($G394)-L394-M394-N394-N($F394))</f>
        <v/>
      </c>
      <c r="P394" s="48" t="str">
        <f aca="false">IF(J394="","",YEAR($A394))</f>
        <v/>
      </c>
      <c r="Q394" s="48" t="str">
        <f aca="false">IF(J394="","",MONTH($A394))</f>
        <v/>
      </c>
    </row>
    <row r="395" customFormat="false" ht="15" hidden="false" customHeight="false" outlineLevel="0" collapsed="false">
      <c r="A395" s="45"/>
      <c r="B395" s="42"/>
      <c r="C395" s="46"/>
      <c r="D395" s="46"/>
      <c r="E395" s="43"/>
      <c r="F395" s="43"/>
      <c r="G395" s="43"/>
      <c r="H395" s="47" t="str">
        <f aca="false">IF(AND($A395="",$B395="",$C395="",$D395=""),"",IF(OR($A395="",$B395="",$C395=""),"Add month, product and units",IF(I395="","Product not found",IF(AND($D395&lt;&gt;"",N($D395)&gt;N($C395)),"Orders are more than units sold",""))))</f>
        <v/>
      </c>
      <c r="I395" s="22" t="str">
        <f aca="false">IF($B395="","",IF($E395&lt;&gt;"",$E395,IFERROR(INDEX(Products!$C$6:$C$55,MATCH($B395,Products!$A$6:$A$55,0)),"")))</f>
        <v/>
      </c>
      <c r="J395" s="22" t="str">
        <f aca="false">IF(OR($A395="",$B395="",$C395="",I395="",AND($D395&lt;&gt;"",N($D395)&gt;N($C395))),"",$C395*I395)</f>
        <v/>
      </c>
      <c r="K395" s="21" t="str">
        <f aca="false">IF(J395="","",IF($D395&lt;&gt;"",$D395,$C395))</f>
        <v/>
      </c>
      <c r="L395" s="22" t="str">
        <f aca="false">IF(J395="","",J395*(INDEX(Products!$D$6:$D$55,MATCH($B395,Products!$A$6:$A$55,0))+INDEX(Products!$E$6:$E$55,MATCH($B395,Products!$A$6:$A$55,0))))</f>
        <v/>
      </c>
      <c r="M395" s="22" t="str">
        <f aca="false">IF(J395="","",K395*INDEX(Products!$F$6:$F$55,MATCH($B395,Products!$A$6:$A$55,0)))</f>
        <v/>
      </c>
      <c r="N395" s="22" t="str">
        <f aca="false">IF(J395="","",$C395*N(INDEX(Products!$G$6:$G$55,MATCH($B395,Products!$A$6:$A$55,0))))</f>
        <v/>
      </c>
      <c r="O395" s="22" t="str">
        <f aca="false">IF(J395="","",J395-N($G395)-L395-M395-N395-N($F395))</f>
        <v/>
      </c>
      <c r="P395" s="48" t="str">
        <f aca="false">IF(J395="","",YEAR($A395))</f>
        <v/>
      </c>
      <c r="Q395" s="48" t="str">
        <f aca="false">IF(J395="","",MONTH($A395))</f>
        <v/>
      </c>
    </row>
    <row r="396" customFormat="false" ht="15" hidden="false" customHeight="false" outlineLevel="0" collapsed="false">
      <c r="A396" s="45"/>
      <c r="B396" s="42"/>
      <c r="C396" s="46"/>
      <c r="D396" s="46"/>
      <c r="E396" s="43"/>
      <c r="F396" s="43"/>
      <c r="G396" s="43"/>
      <c r="H396" s="47" t="str">
        <f aca="false">IF(AND($A396="",$B396="",$C396="",$D396=""),"",IF(OR($A396="",$B396="",$C396=""),"Add month, product and units",IF(I396="","Product not found",IF(AND($D396&lt;&gt;"",N($D396)&gt;N($C396)),"Orders are more than units sold",""))))</f>
        <v/>
      </c>
      <c r="I396" s="22" t="str">
        <f aca="false">IF($B396="","",IF($E396&lt;&gt;"",$E396,IFERROR(INDEX(Products!$C$6:$C$55,MATCH($B396,Products!$A$6:$A$55,0)),"")))</f>
        <v/>
      </c>
      <c r="J396" s="22" t="str">
        <f aca="false">IF(OR($A396="",$B396="",$C396="",I396="",AND($D396&lt;&gt;"",N($D396)&gt;N($C396))),"",$C396*I396)</f>
        <v/>
      </c>
      <c r="K396" s="21" t="str">
        <f aca="false">IF(J396="","",IF($D396&lt;&gt;"",$D396,$C396))</f>
        <v/>
      </c>
      <c r="L396" s="22" t="str">
        <f aca="false">IF(J396="","",J396*(INDEX(Products!$D$6:$D$55,MATCH($B396,Products!$A$6:$A$55,0))+INDEX(Products!$E$6:$E$55,MATCH($B396,Products!$A$6:$A$55,0))))</f>
        <v/>
      </c>
      <c r="M396" s="22" t="str">
        <f aca="false">IF(J396="","",K396*INDEX(Products!$F$6:$F$55,MATCH($B396,Products!$A$6:$A$55,0)))</f>
        <v/>
      </c>
      <c r="N396" s="22" t="str">
        <f aca="false">IF(J396="","",$C396*N(INDEX(Products!$G$6:$G$55,MATCH($B396,Products!$A$6:$A$55,0))))</f>
        <v/>
      </c>
      <c r="O396" s="22" t="str">
        <f aca="false">IF(J396="","",J396-N($G396)-L396-M396-N396-N($F396))</f>
        <v/>
      </c>
      <c r="P396" s="48" t="str">
        <f aca="false">IF(J396="","",YEAR($A396))</f>
        <v/>
      </c>
      <c r="Q396" s="48" t="str">
        <f aca="false">IF(J396="","",MONTH($A396))</f>
        <v/>
      </c>
    </row>
    <row r="397" customFormat="false" ht="15" hidden="false" customHeight="false" outlineLevel="0" collapsed="false">
      <c r="A397" s="45"/>
      <c r="B397" s="42"/>
      <c r="C397" s="46"/>
      <c r="D397" s="46"/>
      <c r="E397" s="43"/>
      <c r="F397" s="43"/>
      <c r="G397" s="43"/>
      <c r="H397" s="47" t="str">
        <f aca="false">IF(AND($A397="",$B397="",$C397="",$D397=""),"",IF(OR($A397="",$B397="",$C397=""),"Add month, product and units",IF(I397="","Product not found",IF(AND($D397&lt;&gt;"",N($D397)&gt;N($C397)),"Orders are more than units sold",""))))</f>
        <v/>
      </c>
      <c r="I397" s="22" t="str">
        <f aca="false">IF($B397="","",IF($E397&lt;&gt;"",$E397,IFERROR(INDEX(Products!$C$6:$C$55,MATCH($B397,Products!$A$6:$A$55,0)),"")))</f>
        <v/>
      </c>
      <c r="J397" s="22" t="str">
        <f aca="false">IF(OR($A397="",$B397="",$C397="",I397="",AND($D397&lt;&gt;"",N($D397)&gt;N($C397))),"",$C397*I397)</f>
        <v/>
      </c>
      <c r="K397" s="21" t="str">
        <f aca="false">IF(J397="","",IF($D397&lt;&gt;"",$D397,$C397))</f>
        <v/>
      </c>
      <c r="L397" s="22" t="str">
        <f aca="false">IF(J397="","",J397*(INDEX(Products!$D$6:$D$55,MATCH($B397,Products!$A$6:$A$55,0))+INDEX(Products!$E$6:$E$55,MATCH($B397,Products!$A$6:$A$55,0))))</f>
        <v/>
      </c>
      <c r="M397" s="22" t="str">
        <f aca="false">IF(J397="","",K397*INDEX(Products!$F$6:$F$55,MATCH($B397,Products!$A$6:$A$55,0)))</f>
        <v/>
      </c>
      <c r="N397" s="22" t="str">
        <f aca="false">IF(J397="","",$C397*N(INDEX(Products!$G$6:$G$55,MATCH($B397,Products!$A$6:$A$55,0))))</f>
        <v/>
      </c>
      <c r="O397" s="22" t="str">
        <f aca="false">IF(J397="","",J397-N($G397)-L397-M397-N397-N($F397))</f>
        <v/>
      </c>
      <c r="P397" s="48" t="str">
        <f aca="false">IF(J397="","",YEAR($A397))</f>
        <v/>
      </c>
      <c r="Q397" s="48" t="str">
        <f aca="false">IF(J397="","",MONTH($A397))</f>
        <v/>
      </c>
    </row>
    <row r="398" customFormat="false" ht="15" hidden="false" customHeight="false" outlineLevel="0" collapsed="false">
      <c r="A398" s="45"/>
      <c r="B398" s="42"/>
      <c r="C398" s="46"/>
      <c r="D398" s="46"/>
      <c r="E398" s="43"/>
      <c r="F398" s="43"/>
      <c r="G398" s="43"/>
      <c r="H398" s="47" t="str">
        <f aca="false">IF(AND($A398="",$B398="",$C398="",$D398=""),"",IF(OR($A398="",$B398="",$C398=""),"Add month, product and units",IF(I398="","Product not found",IF(AND($D398&lt;&gt;"",N($D398)&gt;N($C398)),"Orders are more than units sold",""))))</f>
        <v/>
      </c>
      <c r="I398" s="22" t="str">
        <f aca="false">IF($B398="","",IF($E398&lt;&gt;"",$E398,IFERROR(INDEX(Products!$C$6:$C$55,MATCH($B398,Products!$A$6:$A$55,0)),"")))</f>
        <v/>
      </c>
      <c r="J398" s="22" t="str">
        <f aca="false">IF(OR($A398="",$B398="",$C398="",I398="",AND($D398&lt;&gt;"",N($D398)&gt;N($C398))),"",$C398*I398)</f>
        <v/>
      </c>
      <c r="K398" s="21" t="str">
        <f aca="false">IF(J398="","",IF($D398&lt;&gt;"",$D398,$C398))</f>
        <v/>
      </c>
      <c r="L398" s="22" t="str">
        <f aca="false">IF(J398="","",J398*(INDEX(Products!$D$6:$D$55,MATCH($B398,Products!$A$6:$A$55,0))+INDEX(Products!$E$6:$E$55,MATCH($B398,Products!$A$6:$A$55,0))))</f>
        <v/>
      </c>
      <c r="M398" s="22" t="str">
        <f aca="false">IF(J398="","",K398*INDEX(Products!$F$6:$F$55,MATCH($B398,Products!$A$6:$A$55,0)))</f>
        <v/>
      </c>
      <c r="N398" s="22" t="str">
        <f aca="false">IF(J398="","",$C398*N(INDEX(Products!$G$6:$G$55,MATCH($B398,Products!$A$6:$A$55,0))))</f>
        <v/>
      </c>
      <c r="O398" s="22" t="str">
        <f aca="false">IF(J398="","",J398-N($G398)-L398-M398-N398-N($F398))</f>
        <v/>
      </c>
      <c r="P398" s="48" t="str">
        <f aca="false">IF(J398="","",YEAR($A398))</f>
        <v/>
      </c>
      <c r="Q398" s="48" t="str">
        <f aca="false">IF(J398="","",MONTH($A398))</f>
        <v/>
      </c>
    </row>
    <row r="399" customFormat="false" ht="15" hidden="false" customHeight="false" outlineLevel="0" collapsed="false">
      <c r="A399" s="45"/>
      <c r="B399" s="42"/>
      <c r="C399" s="46"/>
      <c r="D399" s="46"/>
      <c r="E399" s="43"/>
      <c r="F399" s="43"/>
      <c r="G399" s="43"/>
      <c r="H399" s="47" t="str">
        <f aca="false">IF(AND($A399="",$B399="",$C399="",$D399=""),"",IF(OR($A399="",$B399="",$C399=""),"Add month, product and units",IF(I399="","Product not found",IF(AND($D399&lt;&gt;"",N($D399)&gt;N($C399)),"Orders are more than units sold",""))))</f>
        <v/>
      </c>
      <c r="I399" s="22" t="str">
        <f aca="false">IF($B399="","",IF($E399&lt;&gt;"",$E399,IFERROR(INDEX(Products!$C$6:$C$55,MATCH($B399,Products!$A$6:$A$55,0)),"")))</f>
        <v/>
      </c>
      <c r="J399" s="22" t="str">
        <f aca="false">IF(OR($A399="",$B399="",$C399="",I399="",AND($D399&lt;&gt;"",N($D399)&gt;N($C399))),"",$C399*I399)</f>
        <v/>
      </c>
      <c r="K399" s="21" t="str">
        <f aca="false">IF(J399="","",IF($D399&lt;&gt;"",$D399,$C399))</f>
        <v/>
      </c>
      <c r="L399" s="22" t="str">
        <f aca="false">IF(J399="","",J399*(INDEX(Products!$D$6:$D$55,MATCH($B399,Products!$A$6:$A$55,0))+INDEX(Products!$E$6:$E$55,MATCH($B399,Products!$A$6:$A$55,0))))</f>
        <v/>
      </c>
      <c r="M399" s="22" t="str">
        <f aca="false">IF(J399="","",K399*INDEX(Products!$F$6:$F$55,MATCH($B399,Products!$A$6:$A$55,0)))</f>
        <v/>
      </c>
      <c r="N399" s="22" t="str">
        <f aca="false">IF(J399="","",$C399*N(INDEX(Products!$G$6:$G$55,MATCH($B399,Products!$A$6:$A$55,0))))</f>
        <v/>
      </c>
      <c r="O399" s="22" t="str">
        <f aca="false">IF(J399="","",J399-N($G399)-L399-M399-N399-N($F399))</f>
        <v/>
      </c>
      <c r="P399" s="48" t="str">
        <f aca="false">IF(J399="","",YEAR($A399))</f>
        <v/>
      </c>
      <c r="Q399" s="48" t="str">
        <f aca="false">IF(J399="","",MONTH($A399))</f>
        <v/>
      </c>
    </row>
    <row r="400" customFormat="false" ht="15" hidden="false" customHeight="false" outlineLevel="0" collapsed="false">
      <c r="A400" s="45"/>
      <c r="B400" s="42"/>
      <c r="C400" s="46"/>
      <c r="D400" s="46"/>
      <c r="E400" s="43"/>
      <c r="F400" s="43"/>
      <c r="G400" s="43"/>
      <c r="H400" s="47" t="str">
        <f aca="false">IF(AND($A400="",$B400="",$C400="",$D400=""),"",IF(OR($A400="",$B400="",$C400=""),"Add month, product and units",IF(I400="","Product not found",IF(AND($D400&lt;&gt;"",N($D400)&gt;N($C400)),"Orders are more than units sold",""))))</f>
        <v/>
      </c>
      <c r="I400" s="22" t="str">
        <f aca="false">IF($B400="","",IF($E400&lt;&gt;"",$E400,IFERROR(INDEX(Products!$C$6:$C$55,MATCH($B400,Products!$A$6:$A$55,0)),"")))</f>
        <v/>
      </c>
      <c r="J400" s="22" t="str">
        <f aca="false">IF(OR($A400="",$B400="",$C400="",I400="",AND($D400&lt;&gt;"",N($D400)&gt;N($C400))),"",$C400*I400)</f>
        <v/>
      </c>
      <c r="K400" s="21" t="str">
        <f aca="false">IF(J400="","",IF($D400&lt;&gt;"",$D400,$C400))</f>
        <v/>
      </c>
      <c r="L400" s="22" t="str">
        <f aca="false">IF(J400="","",J400*(INDEX(Products!$D$6:$D$55,MATCH($B400,Products!$A$6:$A$55,0))+INDEX(Products!$E$6:$E$55,MATCH($B400,Products!$A$6:$A$55,0))))</f>
        <v/>
      </c>
      <c r="M400" s="22" t="str">
        <f aca="false">IF(J400="","",K400*INDEX(Products!$F$6:$F$55,MATCH($B400,Products!$A$6:$A$55,0)))</f>
        <v/>
      </c>
      <c r="N400" s="22" t="str">
        <f aca="false">IF(J400="","",$C400*N(INDEX(Products!$G$6:$G$55,MATCH($B400,Products!$A$6:$A$55,0))))</f>
        <v/>
      </c>
      <c r="O400" s="22" t="str">
        <f aca="false">IF(J400="","",J400-N($G400)-L400-M400-N400-N($F400))</f>
        <v/>
      </c>
      <c r="P400" s="48" t="str">
        <f aca="false">IF(J400="","",YEAR($A400))</f>
        <v/>
      </c>
      <c r="Q400" s="48" t="str">
        <f aca="false">IF(J400="","",MONTH($A400))</f>
        <v/>
      </c>
    </row>
    <row r="401" customFormat="false" ht="15" hidden="false" customHeight="false" outlineLevel="0" collapsed="false">
      <c r="A401" s="45"/>
      <c r="B401" s="42"/>
      <c r="C401" s="46"/>
      <c r="D401" s="46"/>
      <c r="E401" s="43"/>
      <c r="F401" s="43"/>
      <c r="G401" s="43"/>
      <c r="H401" s="47" t="str">
        <f aca="false">IF(AND($A401="",$B401="",$C401="",$D401=""),"",IF(OR($A401="",$B401="",$C401=""),"Add month, product and units",IF(I401="","Product not found",IF(AND($D401&lt;&gt;"",N($D401)&gt;N($C401)),"Orders are more than units sold",""))))</f>
        <v/>
      </c>
      <c r="I401" s="22" t="str">
        <f aca="false">IF($B401="","",IF($E401&lt;&gt;"",$E401,IFERROR(INDEX(Products!$C$6:$C$55,MATCH($B401,Products!$A$6:$A$55,0)),"")))</f>
        <v/>
      </c>
      <c r="J401" s="22" t="str">
        <f aca="false">IF(OR($A401="",$B401="",$C401="",I401="",AND($D401&lt;&gt;"",N($D401)&gt;N($C401))),"",$C401*I401)</f>
        <v/>
      </c>
      <c r="K401" s="21" t="str">
        <f aca="false">IF(J401="","",IF($D401&lt;&gt;"",$D401,$C401))</f>
        <v/>
      </c>
      <c r="L401" s="22" t="str">
        <f aca="false">IF(J401="","",J401*(INDEX(Products!$D$6:$D$55,MATCH($B401,Products!$A$6:$A$55,0))+INDEX(Products!$E$6:$E$55,MATCH($B401,Products!$A$6:$A$55,0))))</f>
        <v/>
      </c>
      <c r="M401" s="22" t="str">
        <f aca="false">IF(J401="","",K401*INDEX(Products!$F$6:$F$55,MATCH($B401,Products!$A$6:$A$55,0)))</f>
        <v/>
      </c>
      <c r="N401" s="22" t="str">
        <f aca="false">IF(J401="","",$C401*N(INDEX(Products!$G$6:$G$55,MATCH($B401,Products!$A$6:$A$55,0))))</f>
        <v/>
      </c>
      <c r="O401" s="22" t="str">
        <f aca="false">IF(J401="","",J401-N($G401)-L401-M401-N401-N($F401))</f>
        <v/>
      </c>
      <c r="P401" s="48" t="str">
        <f aca="false">IF(J401="","",YEAR($A401))</f>
        <v/>
      </c>
      <c r="Q401" s="48" t="str">
        <f aca="false">IF(J401="","",MONTH($A401))</f>
        <v/>
      </c>
    </row>
    <row r="402" customFormat="false" ht="15" hidden="false" customHeight="false" outlineLevel="0" collapsed="false">
      <c r="A402" s="45"/>
      <c r="B402" s="42"/>
      <c r="C402" s="46"/>
      <c r="D402" s="46"/>
      <c r="E402" s="43"/>
      <c r="F402" s="43"/>
      <c r="G402" s="43"/>
      <c r="H402" s="47" t="str">
        <f aca="false">IF(AND($A402="",$B402="",$C402="",$D402=""),"",IF(OR($A402="",$B402="",$C402=""),"Add month, product and units",IF(I402="","Product not found",IF(AND($D402&lt;&gt;"",N($D402)&gt;N($C402)),"Orders are more than units sold",""))))</f>
        <v/>
      </c>
      <c r="I402" s="22" t="str">
        <f aca="false">IF($B402="","",IF($E402&lt;&gt;"",$E402,IFERROR(INDEX(Products!$C$6:$C$55,MATCH($B402,Products!$A$6:$A$55,0)),"")))</f>
        <v/>
      </c>
      <c r="J402" s="22" t="str">
        <f aca="false">IF(OR($A402="",$B402="",$C402="",I402="",AND($D402&lt;&gt;"",N($D402)&gt;N($C402))),"",$C402*I402)</f>
        <v/>
      </c>
      <c r="K402" s="21" t="str">
        <f aca="false">IF(J402="","",IF($D402&lt;&gt;"",$D402,$C402))</f>
        <v/>
      </c>
      <c r="L402" s="22" t="str">
        <f aca="false">IF(J402="","",J402*(INDEX(Products!$D$6:$D$55,MATCH($B402,Products!$A$6:$A$55,0))+INDEX(Products!$E$6:$E$55,MATCH($B402,Products!$A$6:$A$55,0))))</f>
        <v/>
      </c>
      <c r="M402" s="22" t="str">
        <f aca="false">IF(J402="","",K402*INDEX(Products!$F$6:$F$55,MATCH($B402,Products!$A$6:$A$55,0)))</f>
        <v/>
      </c>
      <c r="N402" s="22" t="str">
        <f aca="false">IF(J402="","",$C402*N(INDEX(Products!$G$6:$G$55,MATCH($B402,Products!$A$6:$A$55,0))))</f>
        <v/>
      </c>
      <c r="O402" s="22" t="str">
        <f aca="false">IF(J402="","",J402-N($G402)-L402-M402-N402-N($F402))</f>
        <v/>
      </c>
      <c r="P402" s="48" t="str">
        <f aca="false">IF(J402="","",YEAR($A402))</f>
        <v/>
      </c>
      <c r="Q402" s="48" t="str">
        <f aca="false">IF(J402="","",MONTH($A402))</f>
        <v/>
      </c>
    </row>
    <row r="403" customFormat="false" ht="15" hidden="false" customHeight="false" outlineLevel="0" collapsed="false">
      <c r="A403" s="45"/>
      <c r="B403" s="42"/>
      <c r="C403" s="46"/>
      <c r="D403" s="46"/>
      <c r="E403" s="43"/>
      <c r="F403" s="43"/>
      <c r="G403" s="43"/>
      <c r="H403" s="47" t="str">
        <f aca="false">IF(AND($A403="",$B403="",$C403="",$D403=""),"",IF(OR($A403="",$B403="",$C403=""),"Add month, product and units",IF(I403="","Product not found",IF(AND($D403&lt;&gt;"",N($D403)&gt;N($C403)),"Orders are more than units sold",""))))</f>
        <v/>
      </c>
      <c r="I403" s="22" t="str">
        <f aca="false">IF($B403="","",IF($E403&lt;&gt;"",$E403,IFERROR(INDEX(Products!$C$6:$C$55,MATCH($B403,Products!$A$6:$A$55,0)),"")))</f>
        <v/>
      </c>
      <c r="J403" s="22" t="str">
        <f aca="false">IF(OR($A403="",$B403="",$C403="",I403="",AND($D403&lt;&gt;"",N($D403)&gt;N($C403))),"",$C403*I403)</f>
        <v/>
      </c>
      <c r="K403" s="21" t="str">
        <f aca="false">IF(J403="","",IF($D403&lt;&gt;"",$D403,$C403))</f>
        <v/>
      </c>
      <c r="L403" s="22" t="str">
        <f aca="false">IF(J403="","",J403*(INDEX(Products!$D$6:$D$55,MATCH($B403,Products!$A$6:$A$55,0))+INDEX(Products!$E$6:$E$55,MATCH($B403,Products!$A$6:$A$55,0))))</f>
        <v/>
      </c>
      <c r="M403" s="22" t="str">
        <f aca="false">IF(J403="","",K403*INDEX(Products!$F$6:$F$55,MATCH($B403,Products!$A$6:$A$55,0)))</f>
        <v/>
      </c>
      <c r="N403" s="22" t="str">
        <f aca="false">IF(J403="","",$C403*N(INDEX(Products!$G$6:$G$55,MATCH($B403,Products!$A$6:$A$55,0))))</f>
        <v/>
      </c>
      <c r="O403" s="22" t="str">
        <f aca="false">IF(J403="","",J403-N($G403)-L403-M403-N403-N($F403))</f>
        <v/>
      </c>
      <c r="P403" s="48" t="str">
        <f aca="false">IF(J403="","",YEAR($A403))</f>
        <v/>
      </c>
      <c r="Q403" s="48" t="str">
        <f aca="false">IF(J403="","",MONTH($A403))</f>
        <v/>
      </c>
    </row>
    <row r="404" customFormat="false" ht="15" hidden="false" customHeight="false" outlineLevel="0" collapsed="false">
      <c r="A404" s="45"/>
      <c r="B404" s="42"/>
      <c r="C404" s="46"/>
      <c r="D404" s="46"/>
      <c r="E404" s="43"/>
      <c r="F404" s="43"/>
      <c r="G404" s="43"/>
      <c r="H404" s="47" t="str">
        <f aca="false">IF(AND($A404="",$B404="",$C404="",$D404=""),"",IF(OR($A404="",$B404="",$C404=""),"Add month, product and units",IF(I404="","Product not found",IF(AND($D404&lt;&gt;"",N($D404)&gt;N($C404)),"Orders are more than units sold",""))))</f>
        <v/>
      </c>
      <c r="I404" s="22" t="str">
        <f aca="false">IF($B404="","",IF($E404&lt;&gt;"",$E404,IFERROR(INDEX(Products!$C$6:$C$55,MATCH($B404,Products!$A$6:$A$55,0)),"")))</f>
        <v/>
      </c>
      <c r="J404" s="22" t="str">
        <f aca="false">IF(OR($A404="",$B404="",$C404="",I404="",AND($D404&lt;&gt;"",N($D404)&gt;N($C404))),"",$C404*I404)</f>
        <v/>
      </c>
      <c r="K404" s="21" t="str">
        <f aca="false">IF(J404="","",IF($D404&lt;&gt;"",$D404,$C404))</f>
        <v/>
      </c>
      <c r="L404" s="22" t="str">
        <f aca="false">IF(J404="","",J404*(INDEX(Products!$D$6:$D$55,MATCH($B404,Products!$A$6:$A$55,0))+INDEX(Products!$E$6:$E$55,MATCH($B404,Products!$A$6:$A$55,0))))</f>
        <v/>
      </c>
      <c r="M404" s="22" t="str">
        <f aca="false">IF(J404="","",K404*INDEX(Products!$F$6:$F$55,MATCH($B404,Products!$A$6:$A$55,0)))</f>
        <v/>
      </c>
      <c r="N404" s="22" t="str">
        <f aca="false">IF(J404="","",$C404*N(INDEX(Products!$G$6:$G$55,MATCH($B404,Products!$A$6:$A$55,0))))</f>
        <v/>
      </c>
      <c r="O404" s="22" t="str">
        <f aca="false">IF(J404="","",J404-N($G404)-L404-M404-N404-N($F404))</f>
        <v/>
      </c>
      <c r="P404" s="48" t="str">
        <f aca="false">IF(J404="","",YEAR($A404))</f>
        <v/>
      </c>
      <c r="Q404" s="48" t="str">
        <f aca="false">IF(J404="","",MONTH($A404))</f>
        <v/>
      </c>
    </row>
    <row r="405" customFormat="false" ht="15" hidden="false" customHeight="false" outlineLevel="0" collapsed="false">
      <c r="A405" s="45"/>
      <c r="B405" s="42"/>
      <c r="C405" s="46"/>
      <c r="D405" s="46"/>
      <c r="E405" s="43"/>
      <c r="F405" s="43"/>
      <c r="G405" s="43"/>
      <c r="H405" s="47" t="str">
        <f aca="false">IF(AND($A405="",$B405="",$C405="",$D405=""),"",IF(OR($A405="",$B405="",$C405=""),"Add month, product and units",IF(I405="","Product not found",IF(AND($D405&lt;&gt;"",N($D405)&gt;N($C405)),"Orders are more than units sold",""))))</f>
        <v/>
      </c>
      <c r="I405" s="22" t="str">
        <f aca="false">IF($B405="","",IF($E405&lt;&gt;"",$E405,IFERROR(INDEX(Products!$C$6:$C$55,MATCH($B405,Products!$A$6:$A$55,0)),"")))</f>
        <v/>
      </c>
      <c r="J405" s="22" t="str">
        <f aca="false">IF(OR($A405="",$B405="",$C405="",I405="",AND($D405&lt;&gt;"",N($D405)&gt;N($C405))),"",$C405*I405)</f>
        <v/>
      </c>
      <c r="K405" s="21" t="str">
        <f aca="false">IF(J405="","",IF($D405&lt;&gt;"",$D405,$C405))</f>
        <v/>
      </c>
      <c r="L405" s="22" t="str">
        <f aca="false">IF(J405="","",J405*(INDEX(Products!$D$6:$D$55,MATCH($B405,Products!$A$6:$A$55,0))+INDEX(Products!$E$6:$E$55,MATCH($B405,Products!$A$6:$A$55,0))))</f>
        <v/>
      </c>
      <c r="M405" s="22" t="str">
        <f aca="false">IF(J405="","",K405*INDEX(Products!$F$6:$F$55,MATCH($B405,Products!$A$6:$A$55,0)))</f>
        <v/>
      </c>
      <c r="N405" s="22" t="str">
        <f aca="false">IF(J405="","",$C405*N(INDEX(Products!$G$6:$G$55,MATCH($B405,Products!$A$6:$A$55,0))))</f>
        <v/>
      </c>
      <c r="O405" s="22" t="str">
        <f aca="false">IF(J405="","",J405-N($G405)-L405-M405-N405-N($F405))</f>
        <v/>
      </c>
      <c r="P405" s="48" t="str">
        <f aca="false">IF(J405="","",YEAR($A405))</f>
        <v/>
      </c>
      <c r="Q405" s="48" t="str">
        <f aca="false">IF(J405="","",MONTH($A405))</f>
        <v/>
      </c>
    </row>
    <row r="406" customFormat="false" ht="15" hidden="false" customHeight="false" outlineLevel="0" collapsed="false">
      <c r="A406" s="45"/>
      <c r="B406" s="42"/>
      <c r="C406" s="46"/>
      <c r="D406" s="46"/>
      <c r="E406" s="43"/>
      <c r="F406" s="43"/>
      <c r="G406" s="43"/>
      <c r="H406" s="47" t="str">
        <f aca="false">IF(AND($A406="",$B406="",$C406="",$D406=""),"",IF(OR($A406="",$B406="",$C406=""),"Add month, product and units",IF(I406="","Product not found",IF(AND($D406&lt;&gt;"",N($D406)&gt;N($C406)),"Orders are more than units sold",""))))</f>
        <v/>
      </c>
      <c r="I406" s="22" t="str">
        <f aca="false">IF($B406="","",IF($E406&lt;&gt;"",$E406,IFERROR(INDEX(Products!$C$6:$C$55,MATCH($B406,Products!$A$6:$A$55,0)),"")))</f>
        <v/>
      </c>
      <c r="J406" s="22" t="str">
        <f aca="false">IF(OR($A406="",$B406="",$C406="",I406="",AND($D406&lt;&gt;"",N($D406)&gt;N($C406))),"",$C406*I406)</f>
        <v/>
      </c>
      <c r="K406" s="21" t="str">
        <f aca="false">IF(J406="","",IF($D406&lt;&gt;"",$D406,$C406))</f>
        <v/>
      </c>
      <c r="L406" s="22" t="str">
        <f aca="false">IF(J406="","",J406*(INDEX(Products!$D$6:$D$55,MATCH($B406,Products!$A$6:$A$55,0))+INDEX(Products!$E$6:$E$55,MATCH($B406,Products!$A$6:$A$55,0))))</f>
        <v/>
      </c>
      <c r="M406" s="22" t="str">
        <f aca="false">IF(J406="","",K406*INDEX(Products!$F$6:$F$55,MATCH($B406,Products!$A$6:$A$55,0)))</f>
        <v/>
      </c>
      <c r="N406" s="22" t="str">
        <f aca="false">IF(J406="","",$C406*N(INDEX(Products!$G$6:$G$55,MATCH($B406,Products!$A$6:$A$55,0))))</f>
        <v/>
      </c>
      <c r="O406" s="22" t="str">
        <f aca="false">IF(J406="","",J406-N($G406)-L406-M406-N406-N($F406))</f>
        <v/>
      </c>
      <c r="P406" s="48" t="str">
        <f aca="false">IF(J406="","",YEAR($A406))</f>
        <v/>
      </c>
      <c r="Q406" s="48" t="str">
        <f aca="false">IF(J406="","",MONTH($A406))</f>
        <v/>
      </c>
    </row>
    <row r="407" customFormat="false" ht="15" hidden="false" customHeight="false" outlineLevel="0" collapsed="false">
      <c r="A407" s="45"/>
      <c r="B407" s="42"/>
      <c r="C407" s="46"/>
      <c r="D407" s="46"/>
      <c r="E407" s="43"/>
      <c r="F407" s="43"/>
      <c r="G407" s="43"/>
      <c r="H407" s="47" t="str">
        <f aca="false">IF(AND($A407="",$B407="",$C407="",$D407=""),"",IF(OR($A407="",$B407="",$C407=""),"Add month, product and units",IF(I407="","Product not found",IF(AND($D407&lt;&gt;"",N($D407)&gt;N($C407)),"Orders are more than units sold",""))))</f>
        <v/>
      </c>
      <c r="I407" s="22" t="str">
        <f aca="false">IF($B407="","",IF($E407&lt;&gt;"",$E407,IFERROR(INDEX(Products!$C$6:$C$55,MATCH($B407,Products!$A$6:$A$55,0)),"")))</f>
        <v/>
      </c>
      <c r="J407" s="22" t="str">
        <f aca="false">IF(OR($A407="",$B407="",$C407="",I407="",AND($D407&lt;&gt;"",N($D407)&gt;N($C407))),"",$C407*I407)</f>
        <v/>
      </c>
      <c r="K407" s="21" t="str">
        <f aca="false">IF(J407="","",IF($D407&lt;&gt;"",$D407,$C407))</f>
        <v/>
      </c>
      <c r="L407" s="22" t="str">
        <f aca="false">IF(J407="","",J407*(INDEX(Products!$D$6:$D$55,MATCH($B407,Products!$A$6:$A$55,0))+INDEX(Products!$E$6:$E$55,MATCH($B407,Products!$A$6:$A$55,0))))</f>
        <v/>
      </c>
      <c r="M407" s="22" t="str">
        <f aca="false">IF(J407="","",K407*INDEX(Products!$F$6:$F$55,MATCH($B407,Products!$A$6:$A$55,0)))</f>
        <v/>
      </c>
      <c r="N407" s="22" t="str">
        <f aca="false">IF(J407="","",$C407*N(INDEX(Products!$G$6:$G$55,MATCH($B407,Products!$A$6:$A$55,0))))</f>
        <v/>
      </c>
      <c r="O407" s="22" t="str">
        <f aca="false">IF(J407="","",J407-N($G407)-L407-M407-N407-N($F407))</f>
        <v/>
      </c>
      <c r="P407" s="48" t="str">
        <f aca="false">IF(J407="","",YEAR($A407))</f>
        <v/>
      </c>
      <c r="Q407" s="48" t="str">
        <f aca="false">IF(J407="","",MONTH($A407))</f>
        <v/>
      </c>
    </row>
    <row r="408" customFormat="false" ht="15" hidden="false" customHeight="false" outlineLevel="0" collapsed="false">
      <c r="A408" s="45"/>
      <c r="B408" s="42"/>
      <c r="C408" s="46"/>
      <c r="D408" s="46"/>
      <c r="E408" s="43"/>
      <c r="F408" s="43"/>
      <c r="G408" s="43"/>
      <c r="H408" s="47" t="str">
        <f aca="false">IF(AND($A408="",$B408="",$C408="",$D408=""),"",IF(OR($A408="",$B408="",$C408=""),"Add month, product and units",IF(I408="","Product not found",IF(AND($D408&lt;&gt;"",N($D408)&gt;N($C408)),"Orders are more than units sold",""))))</f>
        <v/>
      </c>
      <c r="I408" s="22" t="str">
        <f aca="false">IF($B408="","",IF($E408&lt;&gt;"",$E408,IFERROR(INDEX(Products!$C$6:$C$55,MATCH($B408,Products!$A$6:$A$55,0)),"")))</f>
        <v/>
      </c>
      <c r="J408" s="22" t="str">
        <f aca="false">IF(OR($A408="",$B408="",$C408="",I408="",AND($D408&lt;&gt;"",N($D408)&gt;N($C408))),"",$C408*I408)</f>
        <v/>
      </c>
      <c r="K408" s="21" t="str">
        <f aca="false">IF(J408="","",IF($D408&lt;&gt;"",$D408,$C408))</f>
        <v/>
      </c>
      <c r="L408" s="22" t="str">
        <f aca="false">IF(J408="","",J408*(INDEX(Products!$D$6:$D$55,MATCH($B408,Products!$A$6:$A$55,0))+INDEX(Products!$E$6:$E$55,MATCH($B408,Products!$A$6:$A$55,0))))</f>
        <v/>
      </c>
      <c r="M408" s="22" t="str">
        <f aca="false">IF(J408="","",K408*INDEX(Products!$F$6:$F$55,MATCH($B408,Products!$A$6:$A$55,0)))</f>
        <v/>
      </c>
      <c r="N408" s="22" t="str">
        <f aca="false">IF(J408="","",$C408*N(INDEX(Products!$G$6:$G$55,MATCH($B408,Products!$A$6:$A$55,0))))</f>
        <v/>
      </c>
      <c r="O408" s="22" t="str">
        <f aca="false">IF(J408="","",J408-N($G408)-L408-M408-N408-N($F408))</f>
        <v/>
      </c>
      <c r="P408" s="48" t="str">
        <f aca="false">IF(J408="","",YEAR($A408))</f>
        <v/>
      </c>
      <c r="Q408" s="48" t="str">
        <f aca="false">IF(J408="","",MONTH($A408))</f>
        <v/>
      </c>
    </row>
    <row r="409" customFormat="false" ht="15" hidden="false" customHeight="false" outlineLevel="0" collapsed="false">
      <c r="A409" s="45"/>
      <c r="B409" s="42"/>
      <c r="C409" s="46"/>
      <c r="D409" s="46"/>
      <c r="E409" s="43"/>
      <c r="F409" s="43"/>
      <c r="G409" s="43"/>
      <c r="H409" s="47" t="str">
        <f aca="false">IF(AND($A409="",$B409="",$C409="",$D409=""),"",IF(OR($A409="",$B409="",$C409=""),"Add month, product and units",IF(I409="","Product not found",IF(AND($D409&lt;&gt;"",N($D409)&gt;N($C409)),"Orders are more than units sold",""))))</f>
        <v/>
      </c>
      <c r="I409" s="22" t="str">
        <f aca="false">IF($B409="","",IF($E409&lt;&gt;"",$E409,IFERROR(INDEX(Products!$C$6:$C$55,MATCH($B409,Products!$A$6:$A$55,0)),"")))</f>
        <v/>
      </c>
      <c r="J409" s="22" t="str">
        <f aca="false">IF(OR($A409="",$B409="",$C409="",I409="",AND($D409&lt;&gt;"",N($D409)&gt;N($C409))),"",$C409*I409)</f>
        <v/>
      </c>
      <c r="K409" s="21" t="str">
        <f aca="false">IF(J409="","",IF($D409&lt;&gt;"",$D409,$C409))</f>
        <v/>
      </c>
      <c r="L409" s="22" t="str">
        <f aca="false">IF(J409="","",J409*(INDEX(Products!$D$6:$D$55,MATCH($B409,Products!$A$6:$A$55,0))+INDEX(Products!$E$6:$E$55,MATCH($B409,Products!$A$6:$A$55,0))))</f>
        <v/>
      </c>
      <c r="M409" s="22" t="str">
        <f aca="false">IF(J409="","",K409*INDEX(Products!$F$6:$F$55,MATCH($B409,Products!$A$6:$A$55,0)))</f>
        <v/>
      </c>
      <c r="N409" s="22" t="str">
        <f aca="false">IF(J409="","",$C409*N(INDEX(Products!$G$6:$G$55,MATCH($B409,Products!$A$6:$A$55,0))))</f>
        <v/>
      </c>
      <c r="O409" s="22" t="str">
        <f aca="false">IF(J409="","",J409-N($G409)-L409-M409-N409-N($F409))</f>
        <v/>
      </c>
      <c r="P409" s="48" t="str">
        <f aca="false">IF(J409="","",YEAR($A409))</f>
        <v/>
      </c>
      <c r="Q409" s="48" t="str">
        <f aca="false">IF(J409="","",MONTH($A409))</f>
        <v/>
      </c>
    </row>
    <row r="410" customFormat="false" ht="15" hidden="false" customHeight="false" outlineLevel="0" collapsed="false">
      <c r="A410" s="45"/>
      <c r="B410" s="42"/>
      <c r="C410" s="46"/>
      <c r="D410" s="46"/>
      <c r="E410" s="43"/>
      <c r="F410" s="43"/>
      <c r="G410" s="43"/>
      <c r="H410" s="47" t="str">
        <f aca="false">IF(AND($A410="",$B410="",$C410="",$D410=""),"",IF(OR($A410="",$B410="",$C410=""),"Add month, product and units",IF(I410="","Product not found",IF(AND($D410&lt;&gt;"",N($D410)&gt;N($C410)),"Orders are more than units sold",""))))</f>
        <v/>
      </c>
      <c r="I410" s="22" t="str">
        <f aca="false">IF($B410="","",IF($E410&lt;&gt;"",$E410,IFERROR(INDEX(Products!$C$6:$C$55,MATCH($B410,Products!$A$6:$A$55,0)),"")))</f>
        <v/>
      </c>
      <c r="J410" s="22" t="str">
        <f aca="false">IF(OR($A410="",$B410="",$C410="",I410="",AND($D410&lt;&gt;"",N($D410)&gt;N($C410))),"",$C410*I410)</f>
        <v/>
      </c>
      <c r="K410" s="21" t="str">
        <f aca="false">IF(J410="","",IF($D410&lt;&gt;"",$D410,$C410))</f>
        <v/>
      </c>
      <c r="L410" s="22" t="str">
        <f aca="false">IF(J410="","",J410*(INDEX(Products!$D$6:$D$55,MATCH($B410,Products!$A$6:$A$55,0))+INDEX(Products!$E$6:$E$55,MATCH($B410,Products!$A$6:$A$55,0))))</f>
        <v/>
      </c>
      <c r="M410" s="22" t="str">
        <f aca="false">IF(J410="","",K410*INDEX(Products!$F$6:$F$55,MATCH($B410,Products!$A$6:$A$55,0)))</f>
        <v/>
      </c>
      <c r="N410" s="22" t="str">
        <f aca="false">IF(J410="","",$C410*N(INDEX(Products!$G$6:$G$55,MATCH($B410,Products!$A$6:$A$55,0))))</f>
        <v/>
      </c>
      <c r="O410" s="22" t="str">
        <f aca="false">IF(J410="","",J410-N($G410)-L410-M410-N410-N($F410))</f>
        <v/>
      </c>
      <c r="P410" s="48" t="str">
        <f aca="false">IF(J410="","",YEAR($A410))</f>
        <v/>
      </c>
      <c r="Q410" s="48" t="str">
        <f aca="false">IF(J410="","",MONTH($A410))</f>
        <v/>
      </c>
    </row>
    <row r="411" customFormat="false" ht="15" hidden="false" customHeight="false" outlineLevel="0" collapsed="false">
      <c r="A411" s="45"/>
      <c r="B411" s="42"/>
      <c r="C411" s="46"/>
      <c r="D411" s="46"/>
      <c r="E411" s="43"/>
      <c r="F411" s="43"/>
      <c r="G411" s="43"/>
      <c r="H411" s="47" t="str">
        <f aca="false">IF(AND($A411="",$B411="",$C411="",$D411=""),"",IF(OR($A411="",$B411="",$C411=""),"Add month, product and units",IF(I411="","Product not found",IF(AND($D411&lt;&gt;"",N($D411)&gt;N($C411)),"Orders are more than units sold",""))))</f>
        <v/>
      </c>
      <c r="I411" s="22" t="str">
        <f aca="false">IF($B411="","",IF($E411&lt;&gt;"",$E411,IFERROR(INDEX(Products!$C$6:$C$55,MATCH($B411,Products!$A$6:$A$55,0)),"")))</f>
        <v/>
      </c>
      <c r="J411" s="22" t="str">
        <f aca="false">IF(OR($A411="",$B411="",$C411="",I411="",AND($D411&lt;&gt;"",N($D411)&gt;N($C411))),"",$C411*I411)</f>
        <v/>
      </c>
      <c r="K411" s="21" t="str">
        <f aca="false">IF(J411="","",IF($D411&lt;&gt;"",$D411,$C411))</f>
        <v/>
      </c>
      <c r="L411" s="22" t="str">
        <f aca="false">IF(J411="","",J411*(INDEX(Products!$D$6:$D$55,MATCH($B411,Products!$A$6:$A$55,0))+INDEX(Products!$E$6:$E$55,MATCH($B411,Products!$A$6:$A$55,0))))</f>
        <v/>
      </c>
      <c r="M411" s="22" t="str">
        <f aca="false">IF(J411="","",K411*INDEX(Products!$F$6:$F$55,MATCH($B411,Products!$A$6:$A$55,0)))</f>
        <v/>
      </c>
      <c r="N411" s="22" t="str">
        <f aca="false">IF(J411="","",$C411*N(INDEX(Products!$G$6:$G$55,MATCH($B411,Products!$A$6:$A$55,0))))</f>
        <v/>
      </c>
      <c r="O411" s="22" t="str">
        <f aca="false">IF(J411="","",J411-N($G411)-L411-M411-N411-N($F411))</f>
        <v/>
      </c>
      <c r="P411" s="48" t="str">
        <f aca="false">IF(J411="","",YEAR($A411))</f>
        <v/>
      </c>
      <c r="Q411" s="48" t="str">
        <f aca="false">IF(J411="","",MONTH($A411))</f>
        <v/>
      </c>
    </row>
    <row r="412" customFormat="false" ht="15" hidden="false" customHeight="false" outlineLevel="0" collapsed="false">
      <c r="A412" s="45"/>
      <c r="B412" s="42"/>
      <c r="C412" s="46"/>
      <c r="D412" s="46"/>
      <c r="E412" s="43"/>
      <c r="F412" s="43"/>
      <c r="G412" s="43"/>
      <c r="H412" s="47" t="str">
        <f aca="false">IF(AND($A412="",$B412="",$C412="",$D412=""),"",IF(OR($A412="",$B412="",$C412=""),"Add month, product and units",IF(I412="","Product not found",IF(AND($D412&lt;&gt;"",N($D412)&gt;N($C412)),"Orders are more than units sold",""))))</f>
        <v/>
      </c>
      <c r="I412" s="22" t="str">
        <f aca="false">IF($B412="","",IF($E412&lt;&gt;"",$E412,IFERROR(INDEX(Products!$C$6:$C$55,MATCH($B412,Products!$A$6:$A$55,0)),"")))</f>
        <v/>
      </c>
      <c r="J412" s="22" t="str">
        <f aca="false">IF(OR($A412="",$B412="",$C412="",I412="",AND($D412&lt;&gt;"",N($D412)&gt;N($C412))),"",$C412*I412)</f>
        <v/>
      </c>
      <c r="K412" s="21" t="str">
        <f aca="false">IF(J412="","",IF($D412&lt;&gt;"",$D412,$C412))</f>
        <v/>
      </c>
      <c r="L412" s="22" t="str">
        <f aca="false">IF(J412="","",J412*(INDEX(Products!$D$6:$D$55,MATCH($B412,Products!$A$6:$A$55,0))+INDEX(Products!$E$6:$E$55,MATCH($B412,Products!$A$6:$A$55,0))))</f>
        <v/>
      </c>
      <c r="M412" s="22" t="str">
        <f aca="false">IF(J412="","",K412*INDEX(Products!$F$6:$F$55,MATCH($B412,Products!$A$6:$A$55,0)))</f>
        <v/>
      </c>
      <c r="N412" s="22" t="str">
        <f aca="false">IF(J412="","",$C412*N(INDEX(Products!$G$6:$G$55,MATCH($B412,Products!$A$6:$A$55,0))))</f>
        <v/>
      </c>
      <c r="O412" s="22" t="str">
        <f aca="false">IF(J412="","",J412-N($G412)-L412-M412-N412-N($F412))</f>
        <v/>
      </c>
      <c r="P412" s="48" t="str">
        <f aca="false">IF(J412="","",YEAR($A412))</f>
        <v/>
      </c>
      <c r="Q412" s="48" t="str">
        <f aca="false">IF(J412="","",MONTH($A412))</f>
        <v/>
      </c>
    </row>
    <row r="413" customFormat="false" ht="15" hidden="false" customHeight="false" outlineLevel="0" collapsed="false">
      <c r="A413" s="45"/>
      <c r="B413" s="42"/>
      <c r="C413" s="46"/>
      <c r="D413" s="46"/>
      <c r="E413" s="43"/>
      <c r="F413" s="43"/>
      <c r="G413" s="43"/>
      <c r="H413" s="47" t="str">
        <f aca="false">IF(AND($A413="",$B413="",$C413="",$D413=""),"",IF(OR($A413="",$B413="",$C413=""),"Add month, product and units",IF(I413="","Product not found",IF(AND($D413&lt;&gt;"",N($D413)&gt;N($C413)),"Orders are more than units sold",""))))</f>
        <v/>
      </c>
      <c r="I413" s="22" t="str">
        <f aca="false">IF($B413="","",IF($E413&lt;&gt;"",$E413,IFERROR(INDEX(Products!$C$6:$C$55,MATCH($B413,Products!$A$6:$A$55,0)),"")))</f>
        <v/>
      </c>
      <c r="J413" s="22" t="str">
        <f aca="false">IF(OR($A413="",$B413="",$C413="",I413="",AND($D413&lt;&gt;"",N($D413)&gt;N($C413))),"",$C413*I413)</f>
        <v/>
      </c>
      <c r="K413" s="21" t="str">
        <f aca="false">IF(J413="","",IF($D413&lt;&gt;"",$D413,$C413))</f>
        <v/>
      </c>
      <c r="L413" s="22" t="str">
        <f aca="false">IF(J413="","",J413*(INDEX(Products!$D$6:$D$55,MATCH($B413,Products!$A$6:$A$55,0))+INDEX(Products!$E$6:$E$55,MATCH($B413,Products!$A$6:$A$55,0))))</f>
        <v/>
      </c>
      <c r="M413" s="22" t="str">
        <f aca="false">IF(J413="","",K413*INDEX(Products!$F$6:$F$55,MATCH($B413,Products!$A$6:$A$55,0)))</f>
        <v/>
      </c>
      <c r="N413" s="22" t="str">
        <f aca="false">IF(J413="","",$C413*N(INDEX(Products!$G$6:$G$55,MATCH($B413,Products!$A$6:$A$55,0))))</f>
        <v/>
      </c>
      <c r="O413" s="22" t="str">
        <f aca="false">IF(J413="","",J413-N($G413)-L413-M413-N413-N($F413))</f>
        <v/>
      </c>
      <c r="P413" s="48" t="str">
        <f aca="false">IF(J413="","",YEAR($A413))</f>
        <v/>
      </c>
      <c r="Q413" s="48" t="str">
        <f aca="false">IF(J413="","",MONTH($A413))</f>
        <v/>
      </c>
    </row>
    <row r="414" customFormat="false" ht="15" hidden="false" customHeight="false" outlineLevel="0" collapsed="false">
      <c r="A414" s="45"/>
      <c r="B414" s="42"/>
      <c r="C414" s="46"/>
      <c r="D414" s="46"/>
      <c r="E414" s="43"/>
      <c r="F414" s="43"/>
      <c r="G414" s="43"/>
      <c r="H414" s="47" t="str">
        <f aca="false">IF(AND($A414="",$B414="",$C414="",$D414=""),"",IF(OR($A414="",$B414="",$C414=""),"Add month, product and units",IF(I414="","Product not found",IF(AND($D414&lt;&gt;"",N($D414)&gt;N($C414)),"Orders are more than units sold",""))))</f>
        <v/>
      </c>
      <c r="I414" s="22" t="str">
        <f aca="false">IF($B414="","",IF($E414&lt;&gt;"",$E414,IFERROR(INDEX(Products!$C$6:$C$55,MATCH($B414,Products!$A$6:$A$55,0)),"")))</f>
        <v/>
      </c>
      <c r="J414" s="22" t="str">
        <f aca="false">IF(OR($A414="",$B414="",$C414="",I414="",AND($D414&lt;&gt;"",N($D414)&gt;N($C414))),"",$C414*I414)</f>
        <v/>
      </c>
      <c r="K414" s="21" t="str">
        <f aca="false">IF(J414="","",IF($D414&lt;&gt;"",$D414,$C414))</f>
        <v/>
      </c>
      <c r="L414" s="22" t="str">
        <f aca="false">IF(J414="","",J414*(INDEX(Products!$D$6:$D$55,MATCH($B414,Products!$A$6:$A$55,0))+INDEX(Products!$E$6:$E$55,MATCH($B414,Products!$A$6:$A$55,0))))</f>
        <v/>
      </c>
      <c r="M414" s="22" t="str">
        <f aca="false">IF(J414="","",K414*INDEX(Products!$F$6:$F$55,MATCH($B414,Products!$A$6:$A$55,0)))</f>
        <v/>
      </c>
      <c r="N414" s="22" t="str">
        <f aca="false">IF(J414="","",$C414*N(INDEX(Products!$G$6:$G$55,MATCH($B414,Products!$A$6:$A$55,0))))</f>
        <v/>
      </c>
      <c r="O414" s="22" t="str">
        <f aca="false">IF(J414="","",J414-N($G414)-L414-M414-N414-N($F414))</f>
        <v/>
      </c>
      <c r="P414" s="48" t="str">
        <f aca="false">IF(J414="","",YEAR($A414))</f>
        <v/>
      </c>
      <c r="Q414" s="48" t="str">
        <f aca="false">IF(J414="","",MONTH($A414))</f>
        <v/>
      </c>
    </row>
    <row r="415" customFormat="false" ht="15" hidden="false" customHeight="false" outlineLevel="0" collapsed="false">
      <c r="A415" s="45"/>
      <c r="B415" s="42"/>
      <c r="C415" s="46"/>
      <c r="D415" s="46"/>
      <c r="E415" s="43"/>
      <c r="F415" s="43"/>
      <c r="G415" s="43"/>
      <c r="H415" s="47" t="str">
        <f aca="false">IF(AND($A415="",$B415="",$C415="",$D415=""),"",IF(OR($A415="",$B415="",$C415=""),"Add month, product and units",IF(I415="","Product not found",IF(AND($D415&lt;&gt;"",N($D415)&gt;N($C415)),"Orders are more than units sold",""))))</f>
        <v/>
      </c>
      <c r="I415" s="22" t="str">
        <f aca="false">IF($B415="","",IF($E415&lt;&gt;"",$E415,IFERROR(INDEX(Products!$C$6:$C$55,MATCH($B415,Products!$A$6:$A$55,0)),"")))</f>
        <v/>
      </c>
      <c r="J415" s="22" t="str">
        <f aca="false">IF(OR($A415="",$B415="",$C415="",I415="",AND($D415&lt;&gt;"",N($D415)&gt;N($C415))),"",$C415*I415)</f>
        <v/>
      </c>
      <c r="K415" s="21" t="str">
        <f aca="false">IF(J415="","",IF($D415&lt;&gt;"",$D415,$C415))</f>
        <v/>
      </c>
      <c r="L415" s="22" t="str">
        <f aca="false">IF(J415="","",J415*(INDEX(Products!$D$6:$D$55,MATCH($B415,Products!$A$6:$A$55,0))+INDEX(Products!$E$6:$E$55,MATCH($B415,Products!$A$6:$A$55,0))))</f>
        <v/>
      </c>
      <c r="M415" s="22" t="str">
        <f aca="false">IF(J415="","",K415*INDEX(Products!$F$6:$F$55,MATCH($B415,Products!$A$6:$A$55,0)))</f>
        <v/>
      </c>
      <c r="N415" s="22" t="str">
        <f aca="false">IF(J415="","",$C415*N(INDEX(Products!$G$6:$G$55,MATCH($B415,Products!$A$6:$A$55,0))))</f>
        <v/>
      </c>
      <c r="O415" s="22" t="str">
        <f aca="false">IF(J415="","",J415-N($G415)-L415-M415-N415-N($F415))</f>
        <v/>
      </c>
      <c r="P415" s="48" t="str">
        <f aca="false">IF(J415="","",YEAR($A415))</f>
        <v/>
      </c>
      <c r="Q415" s="48" t="str">
        <f aca="false">IF(J415="","",MONTH($A415))</f>
        <v/>
      </c>
    </row>
    <row r="416" customFormat="false" ht="15" hidden="false" customHeight="false" outlineLevel="0" collapsed="false">
      <c r="A416" s="45"/>
      <c r="B416" s="42"/>
      <c r="C416" s="46"/>
      <c r="D416" s="46"/>
      <c r="E416" s="43"/>
      <c r="F416" s="43"/>
      <c r="G416" s="43"/>
      <c r="H416" s="47" t="str">
        <f aca="false">IF(AND($A416="",$B416="",$C416="",$D416=""),"",IF(OR($A416="",$B416="",$C416=""),"Add month, product and units",IF(I416="","Product not found",IF(AND($D416&lt;&gt;"",N($D416)&gt;N($C416)),"Orders are more than units sold",""))))</f>
        <v/>
      </c>
      <c r="I416" s="22" t="str">
        <f aca="false">IF($B416="","",IF($E416&lt;&gt;"",$E416,IFERROR(INDEX(Products!$C$6:$C$55,MATCH($B416,Products!$A$6:$A$55,0)),"")))</f>
        <v/>
      </c>
      <c r="J416" s="22" t="str">
        <f aca="false">IF(OR($A416="",$B416="",$C416="",I416="",AND($D416&lt;&gt;"",N($D416)&gt;N($C416))),"",$C416*I416)</f>
        <v/>
      </c>
      <c r="K416" s="21" t="str">
        <f aca="false">IF(J416="","",IF($D416&lt;&gt;"",$D416,$C416))</f>
        <v/>
      </c>
      <c r="L416" s="22" t="str">
        <f aca="false">IF(J416="","",J416*(INDEX(Products!$D$6:$D$55,MATCH($B416,Products!$A$6:$A$55,0))+INDEX(Products!$E$6:$E$55,MATCH($B416,Products!$A$6:$A$55,0))))</f>
        <v/>
      </c>
      <c r="M416" s="22" t="str">
        <f aca="false">IF(J416="","",K416*INDEX(Products!$F$6:$F$55,MATCH($B416,Products!$A$6:$A$55,0)))</f>
        <v/>
      </c>
      <c r="N416" s="22" t="str">
        <f aca="false">IF(J416="","",$C416*N(INDEX(Products!$G$6:$G$55,MATCH($B416,Products!$A$6:$A$55,0))))</f>
        <v/>
      </c>
      <c r="O416" s="22" t="str">
        <f aca="false">IF(J416="","",J416-N($G416)-L416-M416-N416-N($F416))</f>
        <v/>
      </c>
      <c r="P416" s="48" t="str">
        <f aca="false">IF(J416="","",YEAR($A416))</f>
        <v/>
      </c>
      <c r="Q416" s="48" t="str">
        <f aca="false">IF(J416="","",MONTH($A416))</f>
        <v/>
      </c>
    </row>
    <row r="417" customFormat="false" ht="15" hidden="false" customHeight="false" outlineLevel="0" collapsed="false">
      <c r="A417" s="45"/>
      <c r="B417" s="42"/>
      <c r="C417" s="46"/>
      <c r="D417" s="46"/>
      <c r="E417" s="43"/>
      <c r="F417" s="43"/>
      <c r="G417" s="43"/>
      <c r="H417" s="47" t="str">
        <f aca="false">IF(AND($A417="",$B417="",$C417="",$D417=""),"",IF(OR($A417="",$B417="",$C417=""),"Add month, product and units",IF(I417="","Product not found",IF(AND($D417&lt;&gt;"",N($D417)&gt;N($C417)),"Orders are more than units sold",""))))</f>
        <v/>
      </c>
      <c r="I417" s="22" t="str">
        <f aca="false">IF($B417="","",IF($E417&lt;&gt;"",$E417,IFERROR(INDEX(Products!$C$6:$C$55,MATCH($B417,Products!$A$6:$A$55,0)),"")))</f>
        <v/>
      </c>
      <c r="J417" s="22" t="str">
        <f aca="false">IF(OR($A417="",$B417="",$C417="",I417="",AND($D417&lt;&gt;"",N($D417)&gt;N($C417))),"",$C417*I417)</f>
        <v/>
      </c>
      <c r="K417" s="21" t="str">
        <f aca="false">IF(J417="","",IF($D417&lt;&gt;"",$D417,$C417))</f>
        <v/>
      </c>
      <c r="L417" s="22" t="str">
        <f aca="false">IF(J417="","",J417*(INDEX(Products!$D$6:$D$55,MATCH($B417,Products!$A$6:$A$55,0))+INDEX(Products!$E$6:$E$55,MATCH($B417,Products!$A$6:$A$55,0))))</f>
        <v/>
      </c>
      <c r="M417" s="22" t="str">
        <f aca="false">IF(J417="","",K417*INDEX(Products!$F$6:$F$55,MATCH($B417,Products!$A$6:$A$55,0)))</f>
        <v/>
      </c>
      <c r="N417" s="22" t="str">
        <f aca="false">IF(J417="","",$C417*N(INDEX(Products!$G$6:$G$55,MATCH($B417,Products!$A$6:$A$55,0))))</f>
        <v/>
      </c>
      <c r="O417" s="22" t="str">
        <f aca="false">IF(J417="","",J417-N($G417)-L417-M417-N417-N($F417))</f>
        <v/>
      </c>
      <c r="P417" s="48" t="str">
        <f aca="false">IF(J417="","",YEAR($A417))</f>
        <v/>
      </c>
      <c r="Q417" s="48" t="str">
        <f aca="false">IF(J417="","",MONTH($A417))</f>
        <v/>
      </c>
    </row>
    <row r="418" customFormat="false" ht="15" hidden="false" customHeight="false" outlineLevel="0" collapsed="false">
      <c r="A418" s="45"/>
      <c r="B418" s="42"/>
      <c r="C418" s="46"/>
      <c r="D418" s="46"/>
      <c r="E418" s="43"/>
      <c r="F418" s="43"/>
      <c r="G418" s="43"/>
      <c r="H418" s="47" t="str">
        <f aca="false">IF(AND($A418="",$B418="",$C418="",$D418=""),"",IF(OR($A418="",$B418="",$C418=""),"Add month, product and units",IF(I418="","Product not found",IF(AND($D418&lt;&gt;"",N($D418)&gt;N($C418)),"Orders are more than units sold",""))))</f>
        <v/>
      </c>
      <c r="I418" s="22" t="str">
        <f aca="false">IF($B418="","",IF($E418&lt;&gt;"",$E418,IFERROR(INDEX(Products!$C$6:$C$55,MATCH($B418,Products!$A$6:$A$55,0)),"")))</f>
        <v/>
      </c>
      <c r="J418" s="22" t="str">
        <f aca="false">IF(OR($A418="",$B418="",$C418="",I418="",AND($D418&lt;&gt;"",N($D418)&gt;N($C418))),"",$C418*I418)</f>
        <v/>
      </c>
      <c r="K418" s="21" t="str">
        <f aca="false">IF(J418="","",IF($D418&lt;&gt;"",$D418,$C418))</f>
        <v/>
      </c>
      <c r="L418" s="22" t="str">
        <f aca="false">IF(J418="","",J418*(INDEX(Products!$D$6:$D$55,MATCH($B418,Products!$A$6:$A$55,0))+INDEX(Products!$E$6:$E$55,MATCH($B418,Products!$A$6:$A$55,0))))</f>
        <v/>
      </c>
      <c r="M418" s="22" t="str">
        <f aca="false">IF(J418="","",K418*INDEX(Products!$F$6:$F$55,MATCH($B418,Products!$A$6:$A$55,0)))</f>
        <v/>
      </c>
      <c r="N418" s="22" t="str">
        <f aca="false">IF(J418="","",$C418*N(INDEX(Products!$G$6:$G$55,MATCH($B418,Products!$A$6:$A$55,0))))</f>
        <v/>
      </c>
      <c r="O418" s="22" t="str">
        <f aca="false">IF(J418="","",J418-N($G418)-L418-M418-N418-N($F418))</f>
        <v/>
      </c>
      <c r="P418" s="48" t="str">
        <f aca="false">IF(J418="","",YEAR($A418))</f>
        <v/>
      </c>
      <c r="Q418" s="48" t="str">
        <f aca="false">IF(J418="","",MONTH($A418))</f>
        <v/>
      </c>
    </row>
    <row r="419" customFormat="false" ht="15" hidden="false" customHeight="false" outlineLevel="0" collapsed="false">
      <c r="A419" s="45"/>
      <c r="B419" s="42"/>
      <c r="C419" s="46"/>
      <c r="D419" s="46"/>
      <c r="E419" s="43"/>
      <c r="F419" s="43"/>
      <c r="G419" s="43"/>
      <c r="H419" s="47" t="str">
        <f aca="false">IF(AND($A419="",$B419="",$C419="",$D419=""),"",IF(OR($A419="",$B419="",$C419=""),"Add month, product and units",IF(I419="","Product not found",IF(AND($D419&lt;&gt;"",N($D419)&gt;N($C419)),"Orders are more than units sold",""))))</f>
        <v/>
      </c>
      <c r="I419" s="22" t="str">
        <f aca="false">IF($B419="","",IF($E419&lt;&gt;"",$E419,IFERROR(INDEX(Products!$C$6:$C$55,MATCH($B419,Products!$A$6:$A$55,0)),"")))</f>
        <v/>
      </c>
      <c r="J419" s="22" t="str">
        <f aca="false">IF(OR($A419="",$B419="",$C419="",I419="",AND($D419&lt;&gt;"",N($D419)&gt;N($C419))),"",$C419*I419)</f>
        <v/>
      </c>
      <c r="K419" s="21" t="str">
        <f aca="false">IF(J419="","",IF($D419&lt;&gt;"",$D419,$C419))</f>
        <v/>
      </c>
      <c r="L419" s="22" t="str">
        <f aca="false">IF(J419="","",J419*(INDEX(Products!$D$6:$D$55,MATCH($B419,Products!$A$6:$A$55,0))+INDEX(Products!$E$6:$E$55,MATCH($B419,Products!$A$6:$A$55,0))))</f>
        <v/>
      </c>
      <c r="M419" s="22" t="str">
        <f aca="false">IF(J419="","",K419*INDEX(Products!$F$6:$F$55,MATCH($B419,Products!$A$6:$A$55,0)))</f>
        <v/>
      </c>
      <c r="N419" s="22" t="str">
        <f aca="false">IF(J419="","",$C419*N(INDEX(Products!$G$6:$G$55,MATCH($B419,Products!$A$6:$A$55,0))))</f>
        <v/>
      </c>
      <c r="O419" s="22" t="str">
        <f aca="false">IF(J419="","",J419-N($G419)-L419-M419-N419-N($F419))</f>
        <v/>
      </c>
      <c r="P419" s="48" t="str">
        <f aca="false">IF(J419="","",YEAR($A419))</f>
        <v/>
      </c>
      <c r="Q419" s="48" t="str">
        <f aca="false">IF(J419="","",MONTH($A419))</f>
        <v/>
      </c>
    </row>
    <row r="420" customFormat="false" ht="15" hidden="false" customHeight="false" outlineLevel="0" collapsed="false">
      <c r="A420" s="45"/>
      <c r="B420" s="42"/>
      <c r="C420" s="46"/>
      <c r="D420" s="46"/>
      <c r="E420" s="43"/>
      <c r="F420" s="43"/>
      <c r="G420" s="43"/>
      <c r="H420" s="47" t="str">
        <f aca="false">IF(AND($A420="",$B420="",$C420="",$D420=""),"",IF(OR($A420="",$B420="",$C420=""),"Add month, product and units",IF(I420="","Product not found",IF(AND($D420&lt;&gt;"",N($D420)&gt;N($C420)),"Orders are more than units sold",""))))</f>
        <v/>
      </c>
      <c r="I420" s="22" t="str">
        <f aca="false">IF($B420="","",IF($E420&lt;&gt;"",$E420,IFERROR(INDEX(Products!$C$6:$C$55,MATCH($B420,Products!$A$6:$A$55,0)),"")))</f>
        <v/>
      </c>
      <c r="J420" s="22" t="str">
        <f aca="false">IF(OR($A420="",$B420="",$C420="",I420="",AND($D420&lt;&gt;"",N($D420)&gt;N($C420))),"",$C420*I420)</f>
        <v/>
      </c>
      <c r="K420" s="21" t="str">
        <f aca="false">IF(J420="","",IF($D420&lt;&gt;"",$D420,$C420))</f>
        <v/>
      </c>
      <c r="L420" s="22" t="str">
        <f aca="false">IF(J420="","",J420*(INDEX(Products!$D$6:$D$55,MATCH($B420,Products!$A$6:$A$55,0))+INDEX(Products!$E$6:$E$55,MATCH($B420,Products!$A$6:$A$55,0))))</f>
        <v/>
      </c>
      <c r="M420" s="22" t="str">
        <f aca="false">IF(J420="","",K420*INDEX(Products!$F$6:$F$55,MATCH($B420,Products!$A$6:$A$55,0)))</f>
        <v/>
      </c>
      <c r="N420" s="22" t="str">
        <f aca="false">IF(J420="","",$C420*N(INDEX(Products!$G$6:$G$55,MATCH($B420,Products!$A$6:$A$55,0))))</f>
        <v/>
      </c>
      <c r="O420" s="22" t="str">
        <f aca="false">IF(J420="","",J420-N($G420)-L420-M420-N420-N($F420))</f>
        <v/>
      </c>
      <c r="P420" s="48" t="str">
        <f aca="false">IF(J420="","",YEAR($A420))</f>
        <v/>
      </c>
      <c r="Q420" s="48" t="str">
        <f aca="false">IF(J420="","",MONTH($A420))</f>
        <v/>
      </c>
    </row>
    <row r="421" customFormat="false" ht="15" hidden="false" customHeight="false" outlineLevel="0" collapsed="false">
      <c r="A421" s="45"/>
      <c r="B421" s="42"/>
      <c r="C421" s="46"/>
      <c r="D421" s="46"/>
      <c r="E421" s="43"/>
      <c r="F421" s="43"/>
      <c r="G421" s="43"/>
      <c r="H421" s="47" t="str">
        <f aca="false">IF(AND($A421="",$B421="",$C421="",$D421=""),"",IF(OR($A421="",$B421="",$C421=""),"Add month, product and units",IF(I421="","Product not found",IF(AND($D421&lt;&gt;"",N($D421)&gt;N($C421)),"Orders are more than units sold",""))))</f>
        <v/>
      </c>
      <c r="I421" s="22" t="str">
        <f aca="false">IF($B421="","",IF($E421&lt;&gt;"",$E421,IFERROR(INDEX(Products!$C$6:$C$55,MATCH($B421,Products!$A$6:$A$55,0)),"")))</f>
        <v/>
      </c>
      <c r="J421" s="22" t="str">
        <f aca="false">IF(OR($A421="",$B421="",$C421="",I421="",AND($D421&lt;&gt;"",N($D421)&gt;N($C421))),"",$C421*I421)</f>
        <v/>
      </c>
      <c r="K421" s="21" t="str">
        <f aca="false">IF(J421="","",IF($D421&lt;&gt;"",$D421,$C421))</f>
        <v/>
      </c>
      <c r="L421" s="22" t="str">
        <f aca="false">IF(J421="","",J421*(INDEX(Products!$D$6:$D$55,MATCH($B421,Products!$A$6:$A$55,0))+INDEX(Products!$E$6:$E$55,MATCH($B421,Products!$A$6:$A$55,0))))</f>
        <v/>
      </c>
      <c r="M421" s="22" t="str">
        <f aca="false">IF(J421="","",K421*INDEX(Products!$F$6:$F$55,MATCH($B421,Products!$A$6:$A$55,0)))</f>
        <v/>
      </c>
      <c r="N421" s="22" t="str">
        <f aca="false">IF(J421="","",$C421*N(INDEX(Products!$G$6:$G$55,MATCH($B421,Products!$A$6:$A$55,0))))</f>
        <v/>
      </c>
      <c r="O421" s="22" t="str">
        <f aca="false">IF(J421="","",J421-N($G421)-L421-M421-N421-N($F421))</f>
        <v/>
      </c>
      <c r="P421" s="48" t="str">
        <f aca="false">IF(J421="","",YEAR($A421))</f>
        <v/>
      </c>
      <c r="Q421" s="48" t="str">
        <f aca="false">IF(J421="","",MONTH($A421))</f>
        <v/>
      </c>
    </row>
    <row r="422" customFormat="false" ht="15" hidden="false" customHeight="false" outlineLevel="0" collapsed="false">
      <c r="A422" s="45"/>
      <c r="B422" s="42"/>
      <c r="C422" s="46"/>
      <c r="D422" s="46"/>
      <c r="E422" s="43"/>
      <c r="F422" s="43"/>
      <c r="G422" s="43"/>
      <c r="H422" s="47" t="str">
        <f aca="false">IF(AND($A422="",$B422="",$C422="",$D422=""),"",IF(OR($A422="",$B422="",$C422=""),"Add month, product and units",IF(I422="","Product not found",IF(AND($D422&lt;&gt;"",N($D422)&gt;N($C422)),"Orders are more than units sold",""))))</f>
        <v/>
      </c>
      <c r="I422" s="22" t="str">
        <f aca="false">IF($B422="","",IF($E422&lt;&gt;"",$E422,IFERROR(INDEX(Products!$C$6:$C$55,MATCH($B422,Products!$A$6:$A$55,0)),"")))</f>
        <v/>
      </c>
      <c r="J422" s="22" t="str">
        <f aca="false">IF(OR($A422="",$B422="",$C422="",I422="",AND($D422&lt;&gt;"",N($D422)&gt;N($C422))),"",$C422*I422)</f>
        <v/>
      </c>
      <c r="K422" s="21" t="str">
        <f aca="false">IF(J422="","",IF($D422&lt;&gt;"",$D422,$C422))</f>
        <v/>
      </c>
      <c r="L422" s="22" t="str">
        <f aca="false">IF(J422="","",J422*(INDEX(Products!$D$6:$D$55,MATCH($B422,Products!$A$6:$A$55,0))+INDEX(Products!$E$6:$E$55,MATCH($B422,Products!$A$6:$A$55,0))))</f>
        <v/>
      </c>
      <c r="M422" s="22" t="str">
        <f aca="false">IF(J422="","",K422*INDEX(Products!$F$6:$F$55,MATCH($B422,Products!$A$6:$A$55,0)))</f>
        <v/>
      </c>
      <c r="N422" s="22" t="str">
        <f aca="false">IF(J422="","",$C422*N(INDEX(Products!$G$6:$G$55,MATCH($B422,Products!$A$6:$A$55,0))))</f>
        <v/>
      </c>
      <c r="O422" s="22" t="str">
        <f aca="false">IF(J422="","",J422-N($G422)-L422-M422-N422-N($F422))</f>
        <v/>
      </c>
      <c r="P422" s="48" t="str">
        <f aca="false">IF(J422="","",YEAR($A422))</f>
        <v/>
      </c>
      <c r="Q422" s="48" t="str">
        <f aca="false">IF(J422="","",MONTH($A422))</f>
        <v/>
      </c>
    </row>
    <row r="423" customFormat="false" ht="15" hidden="false" customHeight="false" outlineLevel="0" collapsed="false">
      <c r="A423" s="45"/>
      <c r="B423" s="42"/>
      <c r="C423" s="46"/>
      <c r="D423" s="46"/>
      <c r="E423" s="43"/>
      <c r="F423" s="43"/>
      <c r="G423" s="43"/>
      <c r="H423" s="47" t="str">
        <f aca="false">IF(AND($A423="",$B423="",$C423="",$D423=""),"",IF(OR($A423="",$B423="",$C423=""),"Add month, product and units",IF(I423="","Product not found",IF(AND($D423&lt;&gt;"",N($D423)&gt;N($C423)),"Orders are more than units sold",""))))</f>
        <v/>
      </c>
      <c r="I423" s="22" t="str">
        <f aca="false">IF($B423="","",IF($E423&lt;&gt;"",$E423,IFERROR(INDEX(Products!$C$6:$C$55,MATCH($B423,Products!$A$6:$A$55,0)),"")))</f>
        <v/>
      </c>
      <c r="J423" s="22" t="str">
        <f aca="false">IF(OR($A423="",$B423="",$C423="",I423="",AND($D423&lt;&gt;"",N($D423)&gt;N($C423))),"",$C423*I423)</f>
        <v/>
      </c>
      <c r="K423" s="21" t="str">
        <f aca="false">IF(J423="","",IF($D423&lt;&gt;"",$D423,$C423))</f>
        <v/>
      </c>
      <c r="L423" s="22" t="str">
        <f aca="false">IF(J423="","",J423*(INDEX(Products!$D$6:$D$55,MATCH($B423,Products!$A$6:$A$55,0))+INDEX(Products!$E$6:$E$55,MATCH($B423,Products!$A$6:$A$55,0))))</f>
        <v/>
      </c>
      <c r="M423" s="22" t="str">
        <f aca="false">IF(J423="","",K423*INDEX(Products!$F$6:$F$55,MATCH($B423,Products!$A$6:$A$55,0)))</f>
        <v/>
      </c>
      <c r="N423" s="22" t="str">
        <f aca="false">IF(J423="","",$C423*N(INDEX(Products!$G$6:$G$55,MATCH($B423,Products!$A$6:$A$55,0))))</f>
        <v/>
      </c>
      <c r="O423" s="22" t="str">
        <f aca="false">IF(J423="","",J423-N($G423)-L423-M423-N423-N($F423))</f>
        <v/>
      </c>
      <c r="P423" s="48" t="str">
        <f aca="false">IF(J423="","",YEAR($A423))</f>
        <v/>
      </c>
      <c r="Q423" s="48" t="str">
        <f aca="false">IF(J423="","",MONTH($A423))</f>
        <v/>
      </c>
    </row>
    <row r="424" customFormat="false" ht="15" hidden="false" customHeight="false" outlineLevel="0" collapsed="false">
      <c r="A424" s="45"/>
      <c r="B424" s="42"/>
      <c r="C424" s="46"/>
      <c r="D424" s="46"/>
      <c r="E424" s="43"/>
      <c r="F424" s="43"/>
      <c r="G424" s="43"/>
      <c r="H424" s="47" t="str">
        <f aca="false">IF(AND($A424="",$B424="",$C424="",$D424=""),"",IF(OR($A424="",$B424="",$C424=""),"Add month, product and units",IF(I424="","Product not found",IF(AND($D424&lt;&gt;"",N($D424)&gt;N($C424)),"Orders are more than units sold",""))))</f>
        <v/>
      </c>
      <c r="I424" s="22" t="str">
        <f aca="false">IF($B424="","",IF($E424&lt;&gt;"",$E424,IFERROR(INDEX(Products!$C$6:$C$55,MATCH($B424,Products!$A$6:$A$55,0)),"")))</f>
        <v/>
      </c>
      <c r="J424" s="22" t="str">
        <f aca="false">IF(OR($A424="",$B424="",$C424="",I424="",AND($D424&lt;&gt;"",N($D424)&gt;N($C424))),"",$C424*I424)</f>
        <v/>
      </c>
      <c r="K424" s="21" t="str">
        <f aca="false">IF(J424="","",IF($D424&lt;&gt;"",$D424,$C424))</f>
        <v/>
      </c>
      <c r="L424" s="22" t="str">
        <f aca="false">IF(J424="","",J424*(INDEX(Products!$D$6:$D$55,MATCH($B424,Products!$A$6:$A$55,0))+INDEX(Products!$E$6:$E$55,MATCH($B424,Products!$A$6:$A$55,0))))</f>
        <v/>
      </c>
      <c r="M424" s="22" t="str">
        <f aca="false">IF(J424="","",K424*INDEX(Products!$F$6:$F$55,MATCH($B424,Products!$A$6:$A$55,0)))</f>
        <v/>
      </c>
      <c r="N424" s="22" t="str">
        <f aca="false">IF(J424="","",$C424*N(INDEX(Products!$G$6:$G$55,MATCH($B424,Products!$A$6:$A$55,0))))</f>
        <v/>
      </c>
      <c r="O424" s="22" t="str">
        <f aca="false">IF(J424="","",J424-N($G424)-L424-M424-N424-N($F424))</f>
        <v/>
      </c>
      <c r="P424" s="48" t="str">
        <f aca="false">IF(J424="","",YEAR($A424))</f>
        <v/>
      </c>
      <c r="Q424" s="48" t="str">
        <f aca="false">IF(J424="","",MONTH($A424))</f>
        <v/>
      </c>
    </row>
    <row r="425" customFormat="false" ht="15" hidden="false" customHeight="false" outlineLevel="0" collapsed="false">
      <c r="A425" s="45"/>
      <c r="B425" s="42"/>
      <c r="C425" s="46"/>
      <c r="D425" s="46"/>
      <c r="E425" s="43"/>
      <c r="F425" s="43"/>
      <c r="G425" s="43"/>
      <c r="H425" s="47" t="str">
        <f aca="false">IF(AND($A425="",$B425="",$C425="",$D425=""),"",IF(OR($A425="",$B425="",$C425=""),"Add month, product and units",IF(I425="","Product not found",IF(AND($D425&lt;&gt;"",N($D425)&gt;N($C425)),"Orders are more than units sold",""))))</f>
        <v/>
      </c>
      <c r="I425" s="22" t="str">
        <f aca="false">IF($B425="","",IF($E425&lt;&gt;"",$E425,IFERROR(INDEX(Products!$C$6:$C$55,MATCH($B425,Products!$A$6:$A$55,0)),"")))</f>
        <v/>
      </c>
      <c r="J425" s="22" t="str">
        <f aca="false">IF(OR($A425="",$B425="",$C425="",I425="",AND($D425&lt;&gt;"",N($D425)&gt;N($C425))),"",$C425*I425)</f>
        <v/>
      </c>
      <c r="K425" s="21" t="str">
        <f aca="false">IF(J425="","",IF($D425&lt;&gt;"",$D425,$C425))</f>
        <v/>
      </c>
      <c r="L425" s="22" t="str">
        <f aca="false">IF(J425="","",J425*(INDEX(Products!$D$6:$D$55,MATCH($B425,Products!$A$6:$A$55,0))+INDEX(Products!$E$6:$E$55,MATCH($B425,Products!$A$6:$A$55,0))))</f>
        <v/>
      </c>
      <c r="M425" s="22" t="str">
        <f aca="false">IF(J425="","",K425*INDEX(Products!$F$6:$F$55,MATCH($B425,Products!$A$6:$A$55,0)))</f>
        <v/>
      </c>
      <c r="N425" s="22" t="str">
        <f aca="false">IF(J425="","",$C425*N(INDEX(Products!$G$6:$G$55,MATCH($B425,Products!$A$6:$A$55,0))))</f>
        <v/>
      </c>
      <c r="O425" s="22" t="str">
        <f aca="false">IF(J425="","",J425-N($G425)-L425-M425-N425-N($F425))</f>
        <v/>
      </c>
      <c r="P425" s="48" t="str">
        <f aca="false">IF(J425="","",YEAR($A425))</f>
        <v/>
      </c>
      <c r="Q425" s="48" t="str">
        <f aca="false">IF(J425="","",MONTH($A425))</f>
        <v/>
      </c>
    </row>
    <row r="426" customFormat="false" ht="15" hidden="false" customHeight="false" outlineLevel="0" collapsed="false">
      <c r="A426" s="45"/>
      <c r="B426" s="42"/>
      <c r="C426" s="46"/>
      <c r="D426" s="46"/>
      <c r="E426" s="43"/>
      <c r="F426" s="43"/>
      <c r="G426" s="43"/>
      <c r="H426" s="47" t="str">
        <f aca="false">IF(AND($A426="",$B426="",$C426="",$D426=""),"",IF(OR($A426="",$B426="",$C426=""),"Add month, product and units",IF(I426="","Product not found",IF(AND($D426&lt;&gt;"",N($D426)&gt;N($C426)),"Orders are more than units sold",""))))</f>
        <v/>
      </c>
      <c r="I426" s="22" t="str">
        <f aca="false">IF($B426="","",IF($E426&lt;&gt;"",$E426,IFERROR(INDEX(Products!$C$6:$C$55,MATCH($B426,Products!$A$6:$A$55,0)),"")))</f>
        <v/>
      </c>
      <c r="J426" s="22" t="str">
        <f aca="false">IF(OR($A426="",$B426="",$C426="",I426="",AND($D426&lt;&gt;"",N($D426)&gt;N($C426))),"",$C426*I426)</f>
        <v/>
      </c>
      <c r="K426" s="21" t="str">
        <f aca="false">IF(J426="","",IF($D426&lt;&gt;"",$D426,$C426))</f>
        <v/>
      </c>
      <c r="L426" s="22" t="str">
        <f aca="false">IF(J426="","",J426*(INDEX(Products!$D$6:$D$55,MATCH($B426,Products!$A$6:$A$55,0))+INDEX(Products!$E$6:$E$55,MATCH($B426,Products!$A$6:$A$55,0))))</f>
        <v/>
      </c>
      <c r="M426" s="22" t="str">
        <f aca="false">IF(J426="","",K426*INDEX(Products!$F$6:$F$55,MATCH($B426,Products!$A$6:$A$55,0)))</f>
        <v/>
      </c>
      <c r="N426" s="22" t="str">
        <f aca="false">IF(J426="","",$C426*N(INDEX(Products!$G$6:$G$55,MATCH($B426,Products!$A$6:$A$55,0))))</f>
        <v/>
      </c>
      <c r="O426" s="22" t="str">
        <f aca="false">IF(J426="","",J426-N($G426)-L426-M426-N426-N($F426))</f>
        <v/>
      </c>
      <c r="P426" s="48" t="str">
        <f aca="false">IF(J426="","",YEAR($A426))</f>
        <v/>
      </c>
      <c r="Q426" s="48" t="str">
        <f aca="false">IF(J426="","",MONTH($A426))</f>
        <v/>
      </c>
    </row>
    <row r="427" customFormat="false" ht="15" hidden="false" customHeight="false" outlineLevel="0" collapsed="false">
      <c r="A427" s="45"/>
      <c r="B427" s="42"/>
      <c r="C427" s="46"/>
      <c r="D427" s="46"/>
      <c r="E427" s="43"/>
      <c r="F427" s="43"/>
      <c r="G427" s="43"/>
      <c r="H427" s="47" t="str">
        <f aca="false">IF(AND($A427="",$B427="",$C427="",$D427=""),"",IF(OR($A427="",$B427="",$C427=""),"Add month, product and units",IF(I427="","Product not found",IF(AND($D427&lt;&gt;"",N($D427)&gt;N($C427)),"Orders are more than units sold",""))))</f>
        <v/>
      </c>
      <c r="I427" s="22" t="str">
        <f aca="false">IF($B427="","",IF($E427&lt;&gt;"",$E427,IFERROR(INDEX(Products!$C$6:$C$55,MATCH($B427,Products!$A$6:$A$55,0)),"")))</f>
        <v/>
      </c>
      <c r="J427" s="22" t="str">
        <f aca="false">IF(OR($A427="",$B427="",$C427="",I427="",AND($D427&lt;&gt;"",N($D427)&gt;N($C427))),"",$C427*I427)</f>
        <v/>
      </c>
      <c r="K427" s="21" t="str">
        <f aca="false">IF(J427="","",IF($D427&lt;&gt;"",$D427,$C427))</f>
        <v/>
      </c>
      <c r="L427" s="22" t="str">
        <f aca="false">IF(J427="","",J427*(INDEX(Products!$D$6:$D$55,MATCH($B427,Products!$A$6:$A$55,0))+INDEX(Products!$E$6:$E$55,MATCH($B427,Products!$A$6:$A$55,0))))</f>
        <v/>
      </c>
      <c r="M427" s="22" t="str">
        <f aca="false">IF(J427="","",K427*INDEX(Products!$F$6:$F$55,MATCH($B427,Products!$A$6:$A$55,0)))</f>
        <v/>
      </c>
      <c r="N427" s="22" t="str">
        <f aca="false">IF(J427="","",$C427*N(INDEX(Products!$G$6:$G$55,MATCH($B427,Products!$A$6:$A$55,0))))</f>
        <v/>
      </c>
      <c r="O427" s="22" t="str">
        <f aca="false">IF(J427="","",J427-N($G427)-L427-M427-N427-N($F427))</f>
        <v/>
      </c>
      <c r="P427" s="48" t="str">
        <f aca="false">IF(J427="","",YEAR($A427))</f>
        <v/>
      </c>
      <c r="Q427" s="48" t="str">
        <f aca="false">IF(J427="","",MONTH($A427))</f>
        <v/>
      </c>
    </row>
    <row r="428" customFormat="false" ht="15" hidden="false" customHeight="false" outlineLevel="0" collapsed="false">
      <c r="A428" s="45"/>
      <c r="B428" s="42"/>
      <c r="C428" s="46"/>
      <c r="D428" s="46"/>
      <c r="E428" s="43"/>
      <c r="F428" s="43"/>
      <c r="G428" s="43"/>
      <c r="H428" s="47" t="str">
        <f aca="false">IF(AND($A428="",$B428="",$C428="",$D428=""),"",IF(OR($A428="",$B428="",$C428=""),"Add month, product and units",IF(I428="","Product not found",IF(AND($D428&lt;&gt;"",N($D428)&gt;N($C428)),"Orders are more than units sold",""))))</f>
        <v/>
      </c>
      <c r="I428" s="22" t="str">
        <f aca="false">IF($B428="","",IF($E428&lt;&gt;"",$E428,IFERROR(INDEX(Products!$C$6:$C$55,MATCH($B428,Products!$A$6:$A$55,0)),"")))</f>
        <v/>
      </c>
      <c r="J428" s="22" t="str">
        <f aca="false">IF(OR($A428="",$B428="",$C428="",I428="",AND($D428&lt;&gt;"",N($D428)&gt;N($C428))),"",$C428*I428)</f>
        <v/>
      </c>
      <c r="K428" s="21" t="str">
        <f aca="false">IF(J428="","",IF($D428&lt;&gt;"",$D428,$C428))</f>
        <v/>
      </c>
      <c r="L428" s="22" t="str">
        <f aca="false">IF(J428="","",J428*(INDEX(Products!$D$6:$D$55,MATCH($B428,Products!$A$6:$A$55,0))+INDEX(Products!$E$6:$E$55,MATCH($B428,Products!$A$6:$A$55,0))))</f>
        <v/>
      </c>
      <c r="M428" s="22" t="str">
        <f aca="false">IF(J428="","",K428*INDEX(Products!$F$6:$F$55,MATCH($B428,Products!$A$6:$A$55,0)))</f>
        <v/>
      </c>
      <c r="N428" s="22" t="str">
        <f aca="false">IF(J428="","",$C428*N(INDEX(Products!$G$6:$G$55,MATCH($B428,Products!$A$6:$A$55,0))))</f>
        <v/>
      </c>
      <c r="O428" s="22" t="str">
        <f aca="false">IF(J428="","",J428-N($G428)-L428-M428-N428-N($F428))</f>
        <v/>
      </c>
      <c r="P428" s="48" t="str">
        <f aca="false">IF(J428="","",YEAR($A428))</f>
        <v/>
      </c>
      <c r="Q428" s="48" t="str">
        <f aca="false">IF(J428="","",MONTH($A428))</f>
        <v/>
      </c>
    </row>
    <row r="429" customFormat="false" ht="15" hidden="false" customHeight="false" outlineLevel="0" collapsed="false">
      <c r="A429" s="45"/>
      <c r="B429" s="42"/>
      <c r="C429" s="46"/>
      <c r="D429" s="46"/>
      <c r="E429" s="43"/>
      <c r="F429" s="43"/>
      <c r="G429" s="43"/>
      <c r="H429" s="47" t="str">
        <f aca="false">IF(AND($A429="",$B429="",$C429="",$D429=""),"",IF(OR($A429="",$B429="",$C429=""),"Add month, product and units",IF(I429="","Product not found",IF(AND($D429&lt;&gt;"",N($D429)&gt;N($C429)),"Orders are more than units sold",""))))</f>
        <v/>
      </c>
      <c r="I429" s="22" t="str">
        <f aca="false">IF($B429="","",IF($E429&lt;&gt;"",$E429,IFERROR(INDEX(Products!$C$6:$C$55,MATCH($B429,Products!$A$6:$A$55,0)),"")))</f>
        <v/>
      </c>
      <c r="J429" s="22" t="str">
        <f aca="false">IF(OR($A429="",$B429="",$C429="",I429="",AND($D429&lt;&gt;"",N($D429)&gt;N($C429))),"",$C429*I429)</f>
        <v/>
      </c>
      <c r="K429" s="21" t="str">
        <f aca="false">IF(J429="","",IF($D429&lt;&gt;"",$D429,$C429))</f>
        <v/>
      </c>
      <c r="L429" s="22" t="str">
        <f aca="false">IF(J429="","",J429*(INDEX(Products!$D$6:$D$55,MATCH($B429,Products!$A$6:$A$55,0))+INDEX(Products!$E$6:$E$55,MATCH($B429,Products!$A$6:$A$55,0))))</f>
        <v/>
      </c>
      <c r="M429" s="22" t="str">
        <f aca="false">IF(J429="","",K429*INDEX(Products!$F$6:$F$55,MATCH($B429,Products!$A$6:$A$55,0)))</f>
        <v/>
      </c>
      <c r="N429" s="22" t="str">
        <f aca="false">IF(J429="","",$C429*N(INDEX(Products!$G$6:$G$55,MATCH($B429,Products!$A$6:$A$55,0))))</f>
        <v/>
      </c>
      <c r="O429" s="22" t="str">
        <f aca="false">IF(J429="","",J429-N($G429)-L429-M429-N429-N($F429))</f>
        <v/>
      </c>
      <c r="P429" s="48" t="str">
        <f aca="false">IF(J429="","",YEAR($A429))</f>
        <v/>
      </c>
      <c r="Q429" s="48" t="str">
        <f aca="false">IF(J429="","",MONTH($A429))</f>
        <v/>
      </c>
    </row>
    <row r="430" customFormat="false" ht="15" hidden="false" customHeight="false" outlineLevel="0" collapsed="false">
      <c r="A430" s="45"/>
      <c r="B430" s="42"/>
      <c r="C430" s="46"/>
      <c r="D430" s="46"/>
      <c r="E430" s="43"/>
      <c r="F430" s="43"/>
      <c r="G430" s="43"/>
      <c r="H430" s="47" t="str">
        <f aca="false">IF(AND($A430="",$B430="",$C430="",$D430=""),"",IF(OR($A430="",$B430="",$C430=""),"Add month, product and units",IF(I430="","Product not found",IF(AND($D430&lt;&gt;"",N($D430)&gt;N($C430)),"Orders are more than units sold",""))))</f>
        <v/>
      </c>
      <c r="I430" s="22" t="str">
        <f aca="false">IF($B430="","",IF($E430&lt;&gt;"",$E430,IFERROR(INDEX(Products!$C$6:$C$55,MATCH($B430,Products!$A$6:$A$55,0)),"")))</f>
        <v/>
      </c>
      <c r="J430" s="22" t="str">
        <f aca="false">IF(OR($A430="",$B430="",$C430="",I430="",AND($D430&lt;&gt;"",N($D430)&gt;N($C430))),"",$C430*I430)</f>
        <v/>
      </c>
      <c r="K430" s="21" t="str">
        <f aca="false">IF(J430="","",IF($D430&lt;&gt;"",$D430,$C430))</f>
        <v/>
      </c>
      <c r="L430" s="22" t="str">
        <f aca="false">IF(J430="","",J430*(INDEX(Products!$D$6:$D$55,MATCH($B430,Products!$A$6:$A$55,0))+INDEX(Products!$E$6:$E$55,MATCH($B430,Products!$A$6:$A$55,0))))</f>
        <v/>
      </c>
      <c r="M430" s="22" t="str">
        <f aca="false">IF(J430="","",K430*INDEX(Products!$F$6:$F$55,MATCH($B430,Products!$A$6:$A$55,0)))</f>
        <v/>
      </c>
      <c r="N430" s="22" t="str">
        <f aca="false">IF(J430="","",$C430*N(INDEX(Products!$G$6:$G$55,MATCH($B430,Products!$A$6:$A$55,0))))</f>
        <v/>
      </c>
      <c r="O430" s="22" t="str">
        <f aca="false">IF(J430="","",J430-N($G430)-L430-M430-N430-N($F430))</f>
        <v/>
      </c>
      <c r="P430" s="48" t="str">
        <f aca="false">IF(J430="","",YEAR($A430))</f>
        <v/>
      </c>
      <c r="Q430" s="48" t="str">
        <f aca="false">IF(J430="","",MONTH($A430))</f>
        <v/>
      </c>
    </row>
    <row r="431" customFormat="false" ht="15" hidden="false" customHeight="false" outlineLevel="0" collapsed="false">
      <c r="A431" s="45"/>
      <c r="B431" s="42"/>
      <c r="C431" s="46"/>
      <c r="D431" s="46"/>
      <c r="E431" s="43"/>
      <c r="F431" s="43"/>
      <c r="G431" s="43"/>
      <c r="H431" s="47" t="str">
        <f aca="false">IF(AND($A431="",$B431="",$C431="",$D431=""),"",IF(OR($A431="",$B431="",$C431=""),"Add month, product and units",IF(I431="","Product not found",IF(AND($D431&lt;&gt;"",N($D431)&gt;N($C431)),"Orders are more than units sold",""))))</f>
        <v/>
      </c>
      <c r="I431" s="22" t="str">
        <f aca="false">IF($B431="","",IF($E431&lt;&gt;"",$E431,IFERROR(INDEX(Products!$C$6:$C$55,MATCH($B431,Products!$A$6:$A$55,0)),"")))</f>
        <v/>
      </c>
      <c r="J431" s="22" t="str">
        <f aca="false">IF(OR($A431="",$B431="",$C431="",I431="",AND($D431&lt;&gt;"",N($D431)&gt;N($C431))),"",$C431*I431)</f>
        <v/>
      </c>
      <c r="K431" s="21" t="str">
        <f aca="false">IF(J431="","",IF($D431&lt;&gt;"",$D431,$C431))</f>
        <v/>
      </c>
      <c r="L431" s="22" t="str">
        <f aca="false">IF(J431="","",J431*(INDEX(Products!$D$6:$D$55,MATCH($B431,Products!$A$6:$A$55,0))+INDEX(Products!$E$6:$E$55,MATCH($B431,Products!$A$6:$A$55,0))))</f>
        <v/>
      </c>
      <c r="M431" s="22" t="str">
        <f aca="false">IF(J431="","",K431*INDEX(Products!$F$6:$F$55,MATCH($B431,Products!$A$6:$A$55,0)))</f>
        <v/>
      </c>
      <c r="N431" s="22" t="str">
        <f aca="false">IF(J431="","",$C431*N(INDEX(Products!$G$6:$G$55,MATCH($B431,Products!$A$6:$A$55,0))))</f>
        <v/>
      </c>
      <c r="O431" s="22" t="str">
        <f aca="false">IF(J431="","",J431-N($G431)-L431-M431-N431-N($F431))</f>
        <v/>
      </c>
      <c r="P431" s="48" t="str">
        <f aca="false">IF(J431="","",YEAR($A431))</f>
        <v/>
      </c>
      <c r="Q431" s="48" t="str">
        <f aca="false">IF(J431="","",MONTH($A431))</f>
        <v/>
      </c>
    </row>
    <row r="432" customFormat="false" ht="15" hidden="false" customHeight="false" outlineLevel="0" collapsed="false">
      <c r="A432" s="45"/>
      <c r="B432" s="42"/>
      <c r="C432" s="46"/>
      <c r="D432" s="46"/>
      <c r="E432" s="43"/>
      <c r="F432" s="43"/>
      <c r="G432" s="43"/>
      <c r="H432" s="47" t="str">
        <f aca="false">IF(AND($A432="",$B432="",$C432="",$D432=""),"",IF(OR($A432="",$B432="",$C432=""),"Add month, product and units",IF(I432="","Product not found",IF(AND($D432&lt;&gt;"",N($D432)&gt;N($C432)),"Orders are more than units sold",""))))</f>
        <v/>
      </c>
      <c r="I432" s="22" t="str">
        <f aca="false">IF($B432="","",IF($E432&lt;&gt;"",$E432,IFERROR(INDEX(Products!$C$6:$C$55,MATCH($B432,Products!$A$6:$A$55,0)),"")))</f>
        <v/>
      </c>
      <c r="J432" s="22" t="str">
        <f aca="false">IF(OR($A432="",$B432="",$C432="",I432="",AND($D432&lt;&gt;"",N($D432)&gt;N($C432))),"",$C432*I432)</f>
        <v/>
      </c>
      <c r="K432" s="21" t="str">
        <f aca="false">IF(J432="","",IF($D432&lt;&gt;"",$D432,$C432))</f>
        <v/>
      </c>
      <c r="L432" s="22" t="str">
        <f aca="false">IF(J432="","",J432*(INDEX(Products!$D$6:$D$55,MATCH($B432,Products!$A$6:$A$55,0))+INDEX(Products!$E$6:$E$55,MATCH($B432,Products!$A$6:$A$55,0))))</f>
        <v/>
      </c>
      <c r="M432" s="22" t="str">
        <f aca="false">IF(J432="","",K432*INDEX(Products!$F$6:$F$55,MATCH($B432,Products!$A$6:$A$55,0)))</f>
        <v/>
      </c>
      <c r="N432" s="22" t="str">
        <f aca="false">IF(J432="","",$C432*N(INDEX(Products!$G$6:$G$55,MATCH($B432,Products!$A$6:$A$55,0))))</f>
        <v/>
      </c>
      <c r="O432" s="22" t="str">
        <f aca="false">IF(J432="","",J432-N($G432)-L432-M432-N432-N($F432))</f>
        <v/>
      </c>
      <c r="P432" s="48" t="str">
        <f aca="false">IF(J432="","",YEAR($A432))</f>
        <v/>
      </c>
      <c r="Q432" s="48" t="str">
        <f aca="false">IF(J432="","",MONTH($A432))</f>
        <v/>
      </c>
    </row>
    <row r="433" customFormat="false" ht="15" hidden="false" customHeight="false" outlineLevel="0" collapsed="false">
      <c r="A433" s="45"/>
      <c r="B433" s="42"/>
      <c r="C433" s="46"/>
      <c r="D433" s="46"/>
      <c r="E433" s="43"/>
      <c r="F433" s="43"/>
      <c r="G433" s="43"/>
      <c r="H433" s="47" t="str">
        <f aca="false">IF(AND($A433="",$B433="",$C433="",$D433=""),"",IF(OR($A433="",$B433="",$C433=""),"Add month, product and units",IF(I433="","Product not found",IF(AND($D433&lt;&gt;"",N($D433)&gt;N($C433)),"Orders are more than units sold",""))))</f>
        <v/>
      </c>
      <c r="I433" s="22" t="str">
        <f aca="false">IF($B433="","",IF($E433&lt;&gt;"",$E433,IFERROR(INDEX(Products!$C$6:$C$55,MATCH($B433,Products!$A$6:$A$55,0)),"")))</f>
        <v/>
      </c>
      <c r="J433" s="22" t="str">
        <f aca="false">IF(OR($A433="",$B433="",$C433="",I433="",AND($D433&lt;&gt;"",N($D433)&gt;N($C433))),"",$C433*I433)</f>
        <v/>
      </c>
      <c r="K433" s="21" t="str">
        <f aca="false">IF(J433="","",IF($D433&lt;&gt;"",$D433,$C433))</f>
        <v/>
      </c>
      <c r="L433" s="22" t="str">
        <f aca="false">IF(J433="","",J433*(INDEX(Products!$D$6:$D$55,MATCH($B433,Products!$A$6:$A$55,0))+INDEX(Products!$E$6:$E$55,MATCH($B433,Products!$A$6:$A$55,0))))</f>
        <v/>
      </c>
      <c r="M433" s="22" t="str">
        <f aca="false">IF(J433="","",K433*INDEX(Products!$F$6:$F$55,MATCH($B433,Products!$A$6:$A$55,0)))</f>
        <v/>
      </c>
      <c r="N433" s="22" t="str">
        <f aca="false">IF(J433="","",$C433*N(INDEX(Products!$G$6:$G$55,MATCH($B433,Products!$A$6:$A$55,0))))</f>
        <v/>
      </c>
      <c r="O433" s="22" t="str">
        <f aca="false">IF(J433="","",J433-N($G433)-L433-M433-N433-N($F433))</f>
        <v/>
      </c>
      <c r="P433" s="48" t="str">
        <f aca="false">IF(J433="","",YEAR($A433))</f>
        <v/>
      </c>
      <c r="Q433" s="48" t="str">
        <f aca="false">IF(J433="","",MONTH($A433))</f>
        <v/>
      </c>
    </row>
    <row r="434" customFormat="false" ht="15" hidden="false" customHeight="false" outlineLevel="0" collapsed="false">
      <c r="A434" s="45"/>
      <c r="B434" s="42"/>
      <c r="C434" s="46"/>
      <c r="D434" s="46"/>
      <c r="E434" s="43"/>
      <c r="F434" s="43"/>
      <c r="G434" s="43"/>
      <c r="H434" s="47" t="str">
        <f aca="false">IF(AND($A434="",$B434="",$C434="",$D434=""),"",IF(OR($A434="",$B434="",$C434=""),"Add month, product and units",IF(I434="","Product not found",IF(AND($D434&lt;&gt;"",N($D434)&gt;N($C434)),"Orders are more than units sold",""))))</f>
        <v/>
      </c>
      <c r="I434" s="22" t="str">
        <f aca="false">IF($B434="","",IF($E434&lt;&gt;"",$E434,IFERROR(INDEX(Products!$C$6:$C$55,MATCH($B434,Products!$A$6:$A$55,0)),"")))</f>
        <v/>
      </c>
      <c r="J434" s="22" t="str">
        <f aca="false">IF(OR($A434="",$B434="",$C434="",I434="",AND($D434&lt;&gt;"",N($D434)&gt;N($C434))),"",$C434*I434)</f>
        <v/>
      </c>
      <c r="K434" s="21" t="str">
        <f aca="false">IF(J434="","",IF($D434&lt;&gt;"",$D434,$C434))</f>
        <v/>
      </c>
      <c r="L434" s="22" t="str">
        <f aca="false">IF(J434="","",J434*(INDEX(Products!$D$6:$D$55,MATCH($B434,Products!$A$6:$A$55,0))+INDEX(Products!$E$6:$E$55,MATCH($B434,Products!$A$6:$A$55,0))))</f>
        <v/>
      </c>
      <c r="M434" s="22" t="str">
        <f aca="false">IF(J434="","",K434*INDEX(Products!$F$6:$F$55,MATCH($B434,Products!$A$6:$A$55,0)))</f>
        <v/>
      </c>
      <c r="N434" s="22" t="str">
        <f aca="false">IF(J434="","",$C434*N(INDEX(Products!$G$6:$G$55,MATCH($B434,Products!$A$6:$A$55,0))))</f>
        <v/>
      </c>
      <c r="O434" s="22" t="str">
        <f aca="false">IF(J434="","",J434-N($G434)-L434-M434-N434-N($F434))</f>
        <v/>
      </c>
      <c r="P434" s="48" t="str">
        <f aca="false">IF(J434="","",YEAR($A434))</f>
        <v/>
      </c>
      <c r="Q434" s="48" t="str">
        <f aca="false">IF(J434="","",MONTH($A434))</f>
        <v/>
      </c>
    </row>
    <row r="435" customFormat="false" ht="15" hidden="false" customHeight="false" outlineLevel="0" collapsed="false">
      <c r="A435" s="45"/>
      <c r="B435" s="42"/>
      <c r="C435" s="46"/>
      <c r="D435" s="46"/>
      <c r="E435" s="43"/>
      <c r="F435" s="43"/>
      <c r="G435" s="43"/>
      <c r="H435" s="47" t="str">
        <f aca="false">IF(AND($A435="",$B435="",$C435="",$D435=""),"",IF(OR($A435="",$B435="",$C435=""),"Add month, product and units",IF(I435="","Product not found",IF(AND($D435&lt;&gt;"",N($D435)&gt;N($C435)),"Orders are more than units sold",""))))</f>
        <v/>
      </c>
      <c r="I435" s="22" t="str">
        <f aca="false">IF($B435="","",IF($E435&lt;&gt;"",$E435,IFERROR(INDEX(Products!$C$6:$C$55,MATCH($B435,Products!$A$6:$A$55,0)),"")))</f>
        <v/>
      </c>
      <c r="J435" s="22" t="str">
        <f aca="false">IF(OR($A435="",$B435="",$C435="",I435="",AND($D435&lt;&gt;"",N($D435)&gt;N($C435))),"",$C435*I435)</f>
        <v/>
      </c>
      <c r="K435" s="21" t="str">
        <f aca="false">IF(J435="","",IF($D435&lt;&gt;"",$D435,$C435))</f>
        <v/>
      </c>
      <c r="L435" s="22" t="str">
        <f aca="false">IF(J435="","",J435*(INDEX(Products!$D$6:$D$55,MATCH($B435,Products!$A$6:$A$55,0))+INDEX(Products!$E$6:$E$55,MATCH($B435,Products!$A$6:$A$55,0))))</f>
        <v/>
      </c>
      <c r="M435" s="22" t="str">
        <f aca="false">IF(J435="","",K435*INDEX(Products!$F$6:$F$55,MATCH($B435,Products!$A$6:$A$55,0)))</f>
        <v/>
      </c>
      <c r="N435" s="22" t="str">
        <f aca="false">IF(J435="","",$C435*N(INDEX(Products!$G$6:$G$55,MATCH($B435,Products!$A$6:$A$55,0))))</f>
        <v/>
      </c>
      <c r="O435" s="22" t="str">
        <f aca="false">IF(J435="","",J435-N($G435)-L435-M435-N435-N($F435))</f>
        <v/>
      </c>
      <c r="P435" s="48" t="str">
        <f aca="false">IF(J435="","",YEAR($A435))</f>
        <v/>
      </c>
      <c r="Q435" s="48" t="str">
        <f aca="false">IF(J435="","",MONTH($A435))</f>
        <v/>
      </c>
    </row>
    <row r="436" customFormat="false" ht="15" hidden="false" customHeight="false" outlineLevel="0" collapsed="false">
      <c r="A436" s="45"/>
      <c r="B436" s="42"/>
      <c r="C436" s="46"/>
      <c r="D436" s="46"/>
      <c r="E436" s="43"/>
      <c r="F436" s="43"/>
      <c r="G436" s="43"/>
      <c r="H436" s="47" t="str">
        <f aca="false">IF(AND($A436="",$B436="",$C436="",$D436=""),"",IF(OR($A436="",$B436="",$C436=""),"Add month, product and units",IF(I436="","Product not found",IF(AND($D436&lt;&gt;"",N($D436)&gt;N($C436)),"Orders are more than units sold",""))))</f>
        <v/>
      </c>
      <c r="I436" s="22" t="str">
        <f aca="false">IF($B436="","",IF($E436&lt;&gt;"",$E436,IFERROR(INDEX(Products!$C$6:$C$55,MATCH($B436,Products!$A$6:$A$55,0)),"")))</f>
        <v/>
      </c>
      <c r="J436" s="22" t="str">
        <f aca="false">IF(OR($A436="",$B436="",$C436="",I436="",AND($D436&lt;&gt;"",N($D436)&gt;N($C436))),"",$C436*I436)</f>
        <v/>
      </c>
      <c r="K436" s="21" t="str">
        <f aca="false">IF(J436="","",IF($D436&lt;&gt;"",$D436,$C436))</f>
        <v/>
      </c>
      <c r="L436" s="22" t="str">
        <f aca="false">IF(J436="","",J436*(INDEX(Products!$D$6:$D$55,MATCH($B436,Products!$A$6:$A$55,0))+INDEX(Products!$E$6:$E$55,MATCH($B436,Products!$A$6:$A$55,0))))</f>
        <v/>
      </c>
      <c r="M436" s="22" t="str">
        <f aca="false">IF(J436="","",K436*INDEX(Products!$F$6:$F$55,MATCH($B436,Products!$A$6:$A$55,0)))</f>
        <v/>
      </c>
      <c r="N436" s="22" t="str">
        <f aca="false">IF(J436="","",$C436*N(INDEX(Products!$G$6:$G$55,MATCH($B436,Products!$A$6:$A$55,0))))</f>
        <v/>
      </c>
      <c r="O436" s="22" t="str">
        <f aca="false">IF(J436="","",J436-N($G436)-L436-M436-N436-N($F436))</f>
        <v/>
      </c>
      <c r="P436" s="48" t="str">
        <f aca="false">IF(J436="","",YEAR($A436))</f>
        <v/>
      </c>
      <c r="Q436" s="48" t="str">
        <f aca="false">IF(J436="","",MONTH($A436))</f>
        <v/>
      </c>
    </row>
    <row r="437" customFormat="false" ht="15" hidden="false" customHeight="false" outlineLevel="0" collapsed="false">
      <c r="A437" s="45"/>
      <c r="B437" s="42"/>
      <c r="C437" s="46"/>
      <c r="D437" s="46"/>
      <c r="E437" s="43"/>
      <c r="F437" s="43"/>
      <c r="G437" s="43"/>
      <c r="H437" s="47" t="str">
        <f aca="false">IF(AND($A437="",$B437="",$C437="",$D437=""),"",IF(OR($A437="",$B437="",$C437=""),"Add month, product and units",IF(I437="","Product not found",IF(AND($D437&lt;&gt;"",N($D437)&gt;N($C437)),"Orders are more than units sold",""))))</f>
        <v/>
      </c>
      <c r="I437" s="22" t="str">
        <f aca="false">IF($B437="","",IF($E437&lt;&gt;"",$E437,IFERROR(INDEX(Products!$C$6:$C$55,MATCH($B437,Products!$A$6:$A$55,0)),"")))</f>
        <v/>
      </c>
      <c r="J437" s="22" t="str">
        <f aca="false">IF(OR($A437="",$B437="",$C437="",I437="",AND($D437&lt;&gt;"",N($D437)&gt;N($C437))),"",$C437*I437)</f>
        <v/>
      </c>
      <c r="K437" s="21" t="str">
        <f aca="false">IF(J437="","",IF($D437&lt;&gt;"",$D437,$C437))</f>
        <v/>
      </c>
      <c r="L437" s="22" t="str">
        <f aca="false">IF(J437="","",J437*(INDEX(Products!$D$6:$D$55,MATCH($B437,Products!$A$6:$A$55,0))+INDEX(Products!$E$6:$E$55,MATCH($B437,Products!$A$6:$A$55,0))))</f>
        <v/>
      </c>
      <c r="M437" s="22" t="str">
        <f aca="false">IF(J437="","",K437*INDEX(Products!$F$6:$F$55,MATCH($B437,Products!$A$6:$A$55,0)))</f>
        <v/>
      </c>
      <c r="N437" s="22" t="str">
        <f aca="false">IF(J437="","",$C437*N(INDEX(Products!$G$6:$G$55,MATCH($B437,Products!$A$6:$A$55,0))))</f>
        <v/>
      </c>
      <c r="O437" s="22" t="str">
        <f aca="false">IF(J437="","",J437-N($G437)-L437-M437-N437-N($F437))</f>
        <v/>
      </c>
      <c r="P437" s="48" t="str">
        <f aca="false">IF(J437="","",YEAR($A437))</f>
        <v/>
      </c>
      <c r="Q437" s="48" t="str">
        <f aca="false">IF(J437="","",MONTH($A437))</f>
        <v/>
      </c>
    </row>
    <row r="438" customFormat="false" ht="15" hidden="false" customHeight="false" outlineLevel="0" collapsed="false">
      <c r="A438" s="45"/>
      <c r="B438" s="42"/>
      <c r="C438" s="46"/>
      <c r="D438" s="46"/>
      <c r="E438" s="43"/>
      <c r="F438" s="43"/>
      <c r="G438" s="43"/>
      <c r="H438" s="47" t="str">
        <f aca="false">IF(AND($A438="",$B438="",$C438="",$D438=""),"",IF(OR($A438="",$B438="",$C438=""),"Add month, product and units",IF(I438="","Product not found",IF(AND($D438&lt;&gt;"",N($D438)&gt;N($C438)),"Orders are more than units sold",""))))</f>
        <v/>
      </c>
      <c r="I438" s="22" t="str">
        <f aca="false">IF($B438="","",IF($E438&lt;&gt;"",$E438,IFERROR(INDEX(Products!$C$6:$C$55,MATCH($B438,Products!$A$6:$A$55,0)),"")))</f>
        <v/>
      </c>
      <c r="J438" s="22" t="str">
        <f aca="false">IF(OR($A438="",$B438="",$C438="",I438="",AND($D438&lt;&gt;"",N($D438)&gt;N($C438))),"",$C438*I438)</f>
        <v/>
      </c>
      <c r="K438" s="21" t="str">
        <f aca="false">IF(J438="","",IF($D438&lt;&gt;"",$D438,$C438))</f>
        <v/>
      </c>
      <c r="L438" s="22" t="str">
        <f aca="false">IF(J438="","",J438*(INDEX(Products!$D$6:$D$55,MATCH($B438,Products!$A$6:$A$55,0))+INDEX(Products!$E$6:$E$55,MATCH($B438,Products!$A$6:$A$55,0))))</f>
        <v/>
      </c>
      <c r="M438" s="22" t="str">
        <f aca="false">IF(J438="","",K438*INDEX(Products!$F$6:$F$55,MATCH($B438,Products!$A$6:$A$55,0)))</f>
        <v/>
      </c>
      <c r="N438" s="22" t="str">
        <f aca="false">IF(J438="","",$C438*N(INDEX(Products!$G$6:$G$55,MATCH($B438,Products!$A$6:$A$55,0))))</f>
        <v/>
      </c>
      <c r="O438" s="22" t="str">
        <f aca="false">IF(J438="","",J438-N($G438)-L438-M438-N438-N($F438))</f>
        <v/>
      </c>
      <c r="P438" s="48" t="str">
        <f aca="false">IF(J438="","",YEAR($A438))</f>
        <v/>
      </c>
      <c r="Q438" s="48" t="str">
        <f aca="false">IF(J438="","",MONTH($A438))</f>
        <v/>
      </c>
    </row>
    <row r="439" customFormat="false" ht="15" hidden="false" customHeight="false" outlineLevel="0" collapsed="false">
      <c r="A439" s="45"/>
      <c r="B439" s="42"/>
      <c r="C439" s="46"/>
      <c r="D439" s="46"/>
      <c r="E439" s="43"/>
      <c r="F439" s="43"/>
      <c r="G439" s="43"/>
      <c r="H439" s="47" t="str">
        <f aca="false">IF(AND($A439="",$B439="",$C439="",$D439=""),"",IF(OR($A439="",$B439="",$C439=""),"Add month, product and units",IF(I439="","Product not found",IF(AND($D439&lt;&gt;"",N($D439)&gt;N($C439)),"Orders are more than units sold",""))))</f>
        <v/>
      </c>
      <c r="I439" s="22" t="str">
        <f aca="false">IF($B439="","",IF($E439&lt;&gt;"",$E439,IFERROR(INDEX(Products!$C$6:$C$55,MATCH($B439,Products!$A$6:$A$55,0)),"")))</f>
        <v/>
      </c>
      <c r="J439" s="22" t="str">
        <f aca="false">IF(OR($A439="",$B439="",$C439="",I439="",AND($D439&lt;&gt;"",N($D439)&gt;N($C439))),"",$C439*I439)</f>
        <v/>
      </c>
      <c r="K439" s="21" t="str">
        <f aca="false">IF(J439="","",IF($D439&lt;&gt;"",$D439,$C439))</f>
        <v/>
      </c>
      <c r="L439" s="22" t="str">
        <f aca="false">IF(J439="","",J439*(INDEX(Products!$D$6:$D$55,MATCH($B439,Products!$A$6:$A$55,0))+INDEX(Products!$E$6:$E$55,MATCH($B439,Products!$A$6:$A$55,0))))</f>
        <v/>
      </c>
      <c r="M439" s="22" t="str">
        <f aca="false">IF(J439="","",K439*INDEX(Products!$F$6:$F$55,MATCH($B439,Products!$A$6:$A$55,0)))</f>
        <v/>
      </c>
      <c r="N439" s="22" t="str">
        <f aca="false">IF(J439="","",$C439*N(INDEX(Products!$G$6:$G$55,MATCH($B439,Products!$A$6:$A$55,0))))</f>
        <v/>
      </c>
      <c r="O439" s="22" t="str">
        <f aca="false">IF(J439="","",J439-N($G439)-L439-M439-N439-N($F439))</f>
        <v/>
      </c>
      <c r="P439" s="48" t="str">
        <f aca="false">IF(J439="","",YEAR($A439))</f>
        <v/>
      </c>
      <c r="Q439" s="48" t="str">
        <f aca="false">IF(J439="","",MONTH($A439))</f>
        <v/>
      </c>
    </row>
    <row r="440" customFormat="false" ht="15" hidden="false" customHeight="false" outlineLevel="0" collapsed="false">
      <c r="A440" s="45"/>
      <c r="B440" s="42"/>
      <c r="C440" s="46"/>
      <c r="D440" s="46"/>
      <c r="E440" s="43"/>
      <c r="F440" s="43"/>
      <c r="G440" s="43"/>
      <c r="H440" s="47" t="str">
        <f aca="false">IF(AND($A440="",$B440="",$C440="",$D440=""),"",IF(OR($A440="",$B440="",$C440=""),"Add month, product and units",IF(I440="","Product not found",IF(AND($D440&lt;&gt;"",N($D440)&gt;N($C440)),"Orders are more than units sold",""))))</f>
        <v/>
      </c>
      <c r="I440" s="22" t="str">
        <f aca="false">IF($B440="","",IF($E440&lt;&gt;"",$E440,IFERROR(INDEX(Products!$C$6:$C$55,MATCH($B440,Products!$A$6:$A$55,0)),"")))</f>
        <v/>
      </c>
      <c r="J440" s="22" t="str">
        <f aca="false">IF(OR($A440="",$B440="",$C440="",I440="",AND($D440&lt;&gt;"",N($D440)&gt;N($C440))),"",$C440*I440)</f>
        <v/>
      </c>
      <c r="K440" s="21" t="str">
        <f aca="false">IF(J440="","",IF($D440&lt;&gt;"",$D440,$C440))</f>
        <v/>
      </c>
      <c r="L440" s="22" t="str">
        <f aca="false">IF(J440="","",J440*(INDEX(Products!$D$6:$D$55,MATCH($B440,Products!$A$6:$A$55,0))+INDEX(Products!$E$6:$E$55,MATCH($B440,Products!$A$6:$A$55,0))))</f>
        <v/>
      </c>
      <c r="M440" s="22" t="str">
        <f aca="false">IF(J440="","",K440*INDEX(Products!$F$6:$F$55,MATCH($B440,Products!$A$6:$A$55,0)))</f>
        <v/>
      </c>
      <c r="N440" s="22" t="str">
        <f aca="false">IF(J440="","",$C440*N(INDEX(Products!$G$6:$G$55,MATCH($B440,Products!$A$6:$A$55,0))))</f>
        <v/>
      </c>
      <c r="O440" s="22" t="str">
        <f aca="false">IF(J440="","",J440-N($G440)-L440-M440-N440-N($F440))</f>
        <v/>
      </c>
      <c r="P440" s="48" t="str">
        <f aca="false">IF(J440="","",YEAR($A440))</f>
        <v/>
      </c>
      <c r="Q440" s="48" t="str">
        <f aca="false">IF(J440="","",MONTH($A440))</f>
        <v/>
      </c>
    </row>
    <row r="441" customFormat="false" ht="15" hidden="false" customHeight="false" outlineLevel="0" collapsed="false">
      <c r="A441" s="45"/>
      <c r="B441" s="42"/>
      <c r="C441" s="46"/>
      <c r="D441" s="46"/>
      <c r="E441" s="43"/>
      <c r="F441" s="43"/>
      <c r="G441" s="43"/>
      <c r="H441" s="47" t="str">
        <f aca="false">IF(AND($A441="",$B441="",$C441="",$D441=""),"",IF(OR($A441="",$B441="",$C441=""),"Add month, product and units",IF(I441="","Product not found",IF(AND($D441&lt;&gt;"",N($D441)&gt;N($C441)),"Orders are more than units sold",""))))</f>
        <v/>
      </c>
      <c r="I441" s="22" t="str">
        <f aca="false">IF($B441="","",IF($E441&lt;&gt;"",$E441,IFERROR(INDEX(Products!$C$6:$C$55,MATCH($B441,Products!$A$6:$A$55,0)),"")))</f>
        <v/>
      </c>
      <c r="J441" s="22" t="str">
        <f aca="false">IF(OR($A441="",$B441="",$C441="",I441="",AND($D441&lt;&gt;"",N($D441)&gt;N($C441))),"",$C441*I441)</f>
        <v/>
      </c>
      <c r="K441" s="21" t="str">
        <f aca="false">IF(J441="","",IF($D441&lt;&gt;"",$D441,$C441))</f>
        <v/>
      </c>
      <c r="L441" s="22" t="str">
        <f aca="false">IF(J441="","",J441*(INDEX(Products!$D$6:$D$55,MATCH($B441,Products!$A$6:$A$55,0))+INDEX(Products!$E$6:$E$55,MATCH($B441,Products!$A$6:$A$55,0))))</f>
        <v/>
      </c>
      <c r="M441" s="22" t="str">
        <f aca="false">IF(J441="","",K441*INDEX(Products!$F$6:$F$55,MATCH($B441,Products!$A$6:$A$55,0)))</f>
        <v/>
      </c>
      <c r="N441" s="22" t="str">
        <f aca="false">IF(J441="","",$C441*N(INDEX(Products!$G$6:$G$55,MATCH($B441,Products!$A$6:$A$55,0))))</f>
        <v/>
      </c>
      <c r="O441" s="22" t="str">
        <f aca="false">IF(J441="","",J441-N($G441)-L441-M441-N441-N($F441))</f>
        <v/>
      </c>
      <c r="P441" s="48" t="str">
        <f aca="false">IF(J441="","",YEAR($A441))</f>
        <v/>
      </c>
      <c r="Q441" s="48" t="str">
        <f aca="false">IF(J441="","",MONTH($A441))</f>
        <v/>
      </c>
    </row>
    <row r="442" customFormat="false" ht="15" hidden="false" customHeight="false" outlineLevel="0" collapsed="false">
      <c r="A442" s="45"/>
      <c r="B442" s="42"/>
      <c r="C442" s="46"/>
      <c r="D442" s="46"/>
      <c r="E442" s="43"/>
      <c r="F442" s="43"/>
      <c r="G442" s="43"/>
      <c r="H442" s="47" t="str">
        <f aca="false">IF(AND($A442="",$B442="",$C442="",$D442=""),"",IF(OR($A442="",$B442="",$C442=""),"Add month, product and units",IF(I442="","Product not found",IF(AND($D442&lt;&gt;"",N($D442)&gt;N($C442)),"Orders are more than units sold",""))))</f>
        <v/>
      </c>
      <c r="I442" s="22" t="str">
        <f aca="false">IF($B442="","",IF($E442&lt;&gt;"",$E442,IFERROR(INDEX(Products!$C$6:$C$55,MATCH($B442,Products!$A$6:$A$55,0)),"")))</f>
        <v/>
      </c>
      <c r="J442" s="22" t="str">
        <f aca="false">IF(OR($A442="",$B442="",$C442="",I442="",AND($D442&lt;&gt;"",N($D442)&gt;N($C442))),"",$C442*I442)</f>
        <v/>
      </c>
      <c r="K442" s="21" t="str">
        <f aca="false">IF(J442="","",IF($D442&lt;&gt;"",$D442,$C442))</f>
        <v/>
      </c>
      <c r="L442" s="22" t="str">
        <f aca="false">IF(J442="","",J442*(INDEX(Products!$D$6:$D$55,MATCH($B442,Products!$A$6:$A$55,0))+INDEX(Products!$E$6:$E$55,MATCH($B442,Products!$A$6:$A$55,0))))</f>
        <v/>
      </c>
      <c r="M442" s="22" t="str">
        <f aca="false">IF(J442="","",K442*INDEX(Products!$F$6:$F$55,MATCH($B442,Products!$A$6:$A$55,0)))</f>
        <v/>
      </c>
      <c r="N442" s="22" t="str">
        <f aca="false">IF(J442="","",$C442*N(INDEX(Products!$G$6:$G$55,MATCH($B442,Products!$A$6:$A$55,0))))</f>
        <v/>
      </c>
      <c r="O442" s="22" t="str">
        <f aca="false">IF(J442="","",J442-N($G442)-L442-M442-N442-N($F442))</f>
        <v/>
      </c>
      <c r="P442" s="48" t="str">
        <f aca="false">IF(J442="","",YEAR($A442))</f>
        <v/>
      </c>
      <c r="Q442" s="48" t="str">
        <f aca="false">IF(J442="","",MONTH($A442))</f>
        <v/>
      </c>
    </row>
    <row r="443" customFormat="false" ht="15" hidden="false" customHeight="false" outlineLevel="0" collapsed="false">
      <c r="A443" s="45"/>
      <c r="B443" s="42"/>
      <c r="C443" s="46"/>
      <c r="D443" s="46"/>
      <c r="E443" s="43"/>
      <c r="F443" s="43"/>
      <c r="G443" s="43"/>
      <c r="H443" s="47" t="str">
        <f aca="false">IF(AND($A443="",$B443="",$C443="",$D443=""),"",IF(OR($A443="",$B443="",$C443=""),"Add month, product and units",IF(I443="","Product not found",IF(AND($D443&lt;&gt;"",N($D443)&gt;N($C443)),"Orders are more than units sold",""))))</f>
        <v/>
      </c>
      <c r="I443" s="22" t="str">
        <f aca="false">IF($B443="","",IF($E443&lt;&gt;"",$E443,IFERROR(INDEX(Products!$C$6:$C$55,MATCH($B443,Products!$A$6:$A$55,0)),"")))</f>
        <v/>
      </c>
      <c r="J443" s="22" t="str">
        <f aca="false">IF(OR($A443="",$B443="",$C443="",I443="",AND($D443&lt;&gt;"",N($D443)&gt;N($C443))),"",$C443*I443)</f>
        <v/>
      </c>
      <c r="K443" s="21" t="str">
        <f aca="false">IF(J443="","",IF($D443&lt;&gt;"",$D443,$C443))</f>
        <v/>
      </c>
      <c r="L443" s="22" t="str">
        <f aca="false">IF(J443="","",J443*(INDEX(Products!$D$6:$D$55,MATCH($B443,Products!$A$6:$A$55,0))+INDEX(Products!$E$6:$E$55,MATCH($B443,Products!$A$6:$A$55,0))))</f>
        <v/>
      </c>
      <c r="M443" s="22" t="str">
        <f aca="false">IF(J443="","",K443*INDEX(Products!$F$6:$F$55,MATCH($B443,Products!$A$6:$A$55,0)))</f>
        <v/>
      </c>
      <c r="N443" s="22" t="str">
        <f aca="false">IF(J443="","",$C443*N(INDEX(Products!$G$6:$G$55,MATCH($B443,Products!$A$6:$A$55,0))))</f>
        <v/>
      </c>
      <c r="O443" s="22" t="str">
        <f aca="false">IF(J443="","",J443-N($G443)-L443-M443-N443-N($F443))</f>
        <v/>
      </c>
      <c r="P443" s="48" t="str">
        <f aca="false">IF(J443="","",YEAR($A443))</f>
        <v/>
      </c>
      <c r="Q443" s="48" t="str">
        <f aca="false">IF(J443="","",MONTH($A443))</f>
        <v/>
      </c>
    </row>
    <row r="444" customFormat="false" ht="15" hidden="false" customHeight="false" outlineLevel="0" collapsed="false">
      <c r="A444" s="45"/>
      <c r="B444" s="42"/>
      <c r="C444" s="46"/>
      <c r="D444" s="46"/>
      <c r="E444" s="43"/>
      <c r="F444" s="43"/>
      <c r="G444" s="43"/>
      <c r="H444" s="47" t="str">
        <f aca="false">IF(AND($A444="",$B444="",$C444="",$D444=""),"",IF(OR($A444="",$B444="",$C444=""),"Add month, product and units",IF(I444="","Product not found",IF(AND($D444&lt;&gt;"",N($D444)&gt;N($C444)),"Orders are more than units sold",""))))</f>
        <v/>
      </c>
      <c r="I444" s="22" t="str">
        <f aca="false">IF($B444="","",IF($E444&lt;&gt;"",$E444,IFERROR(INDEX(Products!$C$6:$C$55,MATCH($B444,Products!$A$6:$A$55,0)),"")))</f>
        <v/>
      </c>
      <c r="J444" s="22" t="str">
        <f aca="false">IF(OR($A444="",$B444="",$C444="",I444="",AND($D444&lt;&gt;"",N($D444)&gt;N($C444))),"",$C444*I444)</f>
        <v/>
      </c>
      <c r="K444" s="21" t="str">
        <f aca="false">IF(J444="","",IF($D444&lt;&gt;"",$D444,$C444))</f>
        <v/>
      </c>
      <c r="L444" s="22" t="str">
        <f aca="false">IF(J444="","",J444*(INDEX(Products!$D$6:$D$55,MATCH($B444,Products!$A$6:$A$55,0))+INDEX(Products!$E$6:$E$55,MATCH($B444,Products!$A$6:$A$55,0))))</f>
        <v/>
      </c>
      <c r="M444" s="22" t="str">
        <f aca="false">IF(J444="","",K444*INDEX(Products!$F$6:$F$55,MATCH($B444,Products!$A$6:$A$55,0)))</f>
        <v/>
      </c>
      <c r="N444" s="22" t="str">
        <f aca="false">IF(J444="","",$C444*N(INDEX(Products!$G$6:$G$55,MATCH($B444,Products!$A$6:$A$55,0))))</f>
        <v/>
      </c>
      <c r="O444" s="22" t="str">
        <f aca="false">IF(J444="","",J444-N($G444)-L444-M444-N444-N($F444))</f>
        <v/>
      </c>
      <c r="P444" s="48" t="str">
        <f aca="false">IF(J444="","",YEAR($A444))</f>
        <v/>
      </c>
      <c r="Q444" s="48" t="str">
        <f aca="false">IF(J444="","",MONTH($A444))</f>
        <v/>
      </c>
    </row>
    <row r="445" customFormat="false" ht="15" hidden="false" customHeight="false" outlineLevel="0" collapsed="false">
      <c r="A445" s="45"/>
      <c r="B445" s="42"/>
      <c r="C445" s="46"/>
      <c r="D445" s="46"/>
      <c r="E445" s="43"/>
      <c r="F445" s="43"/>
      <c r="G445" s="43"/>
      <c r="H445" s="47" t="str">
        <f aca="false">IF(AND($A445="",$B445="",$C445="",$D445=""),"",IF(OR($A445="",$B445="",$C445=""),"Add month, product and units",IF(I445="","Product not found",IF(AND($D445&lt;&gt;"",N($D445)&gt;N($C445)),"Orders are more than units sold",""))))</f>
        <v/>
      </c>
      <c r="I445" s="22" t="str">
        <f aca="false">IF($B445="","",IF($E445&lt;&gt;"",$E445,IFERROR(INDEX(Products!$C$6:$C$55,MATCH($B445,Products!$A$6:$A$55,0)),"")))</f>
        <v/>
      </c>
      <c r="J445" s="22" t="str">
        <f aca="false">IF(OR($A445="",$B445="",$C445="",I445="",AND($D445&lt;&gt;"",N($D445)&gt;N($C445))),"",$C445*I445)</f>
        <v/>
      </c>
      <c r="K445" s="21" t="str">
        <f aca="false">IF(J445="","",IF($D445&lt;&gt;"",$D445,$C445))</f>
        <v/>
      </c>
      <c r="L445" s="22" t="str">
        <f aca="false">IF(J445="","",J445*(INDEX(Products!$D$6:$D$55,MATCH($B445,Products!$A$6:$A$55,0))+INDEX(Products!$E$6:$E$55,MATCH($B445,Products!$A$6:$A$55,0))))</f>
        <v/>
      </c>
      <c r="M445" s="22" t="str">
        <f aca="false">IF(J445="","",K445*INDEX(Products!$F$6:$F$55,MATCH($B445,Products!$A$6:$A$55,0)))</f>
        <v/>
      </c>
      <c r="N445" s="22" t="str">
        <f aca="false">IF(J445="","",$C445*N(INDEX(Products!$G$6:$G$55,MATCH($B445,Products!$A$6:$A$55,0))))</f>
        <v/>
      </c>
      <c r="O445" s="22" t="str">
        <f aca="false">IF(J445="","",J445-N($G445)-L445-M445-N445-N($F445))</f>
        <v/>
      </c>
      <c r="P445" s="48" t="str">
        <f aca="false">IF(J445="","",YEAR($A445))</f>
        <v/>
      </c>
      <c r="Q445" s="48" t="str">
        <f aca="false">IF(J445="","",MONTH($A445))</f>
        <v/>
      </c>
    </row>
    <row r="446" customFormat="false" ht="15" hidden="false" customHeight="false" outlineLevel="0" collapsed="false">
      <c r="A446" s="45"/>
      <c r="B446" s="42"/>
      <c r="C446" s="46"/>
      <c r="D446" s="46"/>
      <c r="E446" s="43"/>
      <c r="F446" s="43"/>
      <c r="G446" s="43"/>
      <c r="H446" s="47" t="str">
        <f aca="false">IF(AND($A446="",$B446="",$C446="",$D446=""),"",IF(OR($A446="",$B446="",$C446=""),"Add month, product and units",IF(I446="","Product not found",IF(AND($D446&lt;&gt;"",N($D446)&gt;N($C446)),"Orders are more than units sold",""))))</f>
        <v/>
      </c>
      <c r="I446" s="22" t="str">
        <f aca="false">IF($B446="","",IF($E446&lt;&gt;"",$E446,IFERROR(INDEX(Products!$C$6:$C$55,MATCH($B446,Products!$A$6:$A$55,0)),"")))</f>
        <v/>
      </c>
      <c r="J446" s="22" t="str">
        <f aca="false">IF(OR($A446="",$B446="",$C446="",I446="",AND($D446&lt;&gt;"",N($D446)&gt;N($C446))),"",$C446*I446)</f>
        <v/>
      </c>
      <c r="K446" s="21" t="str">
        <f aca="false">IF(J446="","",IF($D446&lt;&gt;"",$D446,$C446))</f>
        <v/>
      </c>
      <c r="L446" s="22" t="str">
        <f aca="false">IF(J446="","",J446*(INDEX(Products!$D$6:$D$55,MATCH($B446,Products!$A$6:$A$55,0))+INDEX(Products!$E$6:$E$55,MATCH($B446,Products!$A$6:$A$55,0))))</f>
        <v/>
      </c>
      <c r="M446" s="22" t="str">
        <f aca="false">IF(J446="","",K446*INDEX(Products!$F$6:$F$55,MATCH($B446,Products!$A$6:$A$55,0)))</f>
        <v/>
      </c>
      <c r="N446" s="22" t="str">
        <f aca="false">IF(J446="","",$C446*N(INDEX(Products!$G$6:$G$55,MATCH($B446,Products!$A$6:$A$55,0))))</f>
        <v/>
      </c>
      <c r="O446" s="22" t="str">
        <f aca="false">IF(J446="","",J446-N($G446)-L446-M446-N446-N($F446))</f>
        <v/>
      </c>
      <c r="P446" s="48" t="str">
        <f aca="false">IF(J446="","",YEAR($A446))</f>
        <v/>
      </c>
      <c r="Q446" s="48" t="str">
        <f aca="false">IF(J446="","",MONTH($A446))</f>
        <v/>
      </c>
    </row>
    <row r="447" customFormat="false" ht="15" hidden="false" customHeight="false" outlineLevel="0" collapsed="false">
      <c r="A447" s="45"/>
      <c r="B447" s="42"/>
      <c r="C447" s="46"/>
      <c r="D447" s="46"/>
      <c r="E447" s="43"/>
      <c r="F447" s="43"/>
      <c r="G447" s="43"/>
      <c r="H447" s="47" t="str">
        <f aca="false">IF(AND($A447="",$B447="",$C447="",$D447=""),"",IF(OR($A447="",$B447="",$C447=""),"Add month, product and units",IF(I447="","Product not found",IF(AND($D447&lt;&gt;"",N($D447)&gt;N($C447)),"Orders are more than units sold",""))))</f>
        <v/>
      </c>
      <c r="I447" s="22" t="str">
        <f aca="false">IF($B447="","",IF($E447&lt;&gt;"",$E447,IFERROR(INDEX(Products!$C$6:$C$55,MATCH($B447,Products!$A$6:$A$55,0)),"")))</f>
        <v/>
      </c>
      <c r="J447" s="22" t="str">
        <f aca="false">IF(OR($A447="",$B447="",$C447="",I447="",AND($D447&lt;&gt;"",N($D447)&gt;N($C447))),"",$C447*I447)</f>
        <v/>
      </c>
      <c r="K447" s="21" t="str">
        <f aca="false">IF(J447="","",IF($D447&lt;&gt;"",$D447,$C447))</f>
        <v/>
      </c>
      <c r="L447" s="22" t="str">
        <f aca="false">IF(J447="","",J447*(INDEX(Products!$D$6:$D$55,MATCH($B447,Products!$A$6:$A$55,0))+INDEX(Products!$E$6:$E$55,MATCH($B447,Products!$A$6:$A$55,0))))</f>
        <v/>
      </c>
      <c r="M447" s="22" t="str">
        <f aca="false">IF(J447="","",K447*INDEX(Products!$F$6:$F$55,MATCH($B447,Products!$A$6:$A$55,0)))</f>
        <v/>
      </c>
      <c r="N447" s="22" t="str">
        <f aca="false">IF(J447="","",$C447*N(INDEX(Products!$G$6:$G$55,MATCH($B447,Products!$A$6:$A$55,0))))</f>
        <v/>
      </c>
      <c r="O447" s="22" t="str">
        <f aca="false">IF(J447="","",J447-N($G447)-L447-M447-N447-N($F447))</f>
        <v/>
      </c>
      <c r="P447" s="48" t="str">
        <f aca="false">IF(J447="","",YEAR($A447))</f>
        <v/>
      </c>
      <c r="Q447" s="48" t="str">
        <f aca="false">IF(J447="","",MONTH($A447))</f>
        <v/>
      </c>
    </row>
    <row r="448" customFormat="false" ht="15" hidden="false" customHeight="false" outlineLevel="0" collapsed="false">
      <c r="A448" s="45"/>
      <c r="B448" s="42"/>
      <c r="C448" s="46"/>
      <c r="D448" s="46"/>
      <c r="E448" s="43"/>
      <c r="F448" s="43"/>
      <c r="G448" s="43"/>
      <c r="H448" s="47" t="str">
        <f aca="false">IF(AND($A448="",$B448="",$C448="",$D448=""),"",IF(OR($A448="",$B448="",$C448=""),"Add month, product and units",IF(I448="","Product not found",IF(AND($D448&lt;&gt;"",N($D448)&gt;N($C448)),"Orders are more than units sold",""))))</f>
        <v/>
      </c>
      <c r="I448" s="22" t="str">
        <f aca="false">IF($B448="","",IF($E448&lt;&gt;"",$E448,IFERROR(INDEX(Products!$C$6:$C$55,MATCH($B448,Products!$A$6:$A$55,0)),"")))</f>
        <v/>
      </c>
      <c r="J448" s="22" t="str">
        <f aca="false">IF(OR($A448="",$B448="",$C448="",I448="",AND($D448&lt;&gt;"",N($D448)&gt;N($C448))),"",$C448*I448)</f>
        <v/>
      </c>
      <c r="K448" s="21" t="str">
        <f aca="false">IF(J448="","",IF($D448&lt;&gt;"",$D448,$C448))</f>
        <v/>
      </c>
      <c r="L448" s="22" t="str">
        <f aca="false">IF(J448="","",J448*(INDEX(Products!$D$6:$D$55,MATCH($B448,Products!$A$6:$A$55,0))+INDEX(Products!$E$6:$E$55,MATCH($B448,Products!$A$6:$A$55,0))))</f>
        <v/>
      </c>
      <c r="M448" s="22" t="str">
        <f aca="false">IF(J448="","",K448*INDEX(Products!$F$6:$F$55,MATCH($B448,Products!$A$6:$A$55,0)))</f>
        <v/>
      </c>
      <c r="N448" s="22" t="str">
        <f aca="false">IF(J448="","",$C448*N(INDEX(Products!$G$6:$G$55,MATCH($B448,Products!$A$6:$A$55,0))))</f>
        <v/>
      </c>
      <c r="O448" s="22" t="str">
        <f aca="false">IF(J448="","",J448-N($G448)-L448-M448-N448-N($F448))</f>
        <v/>
      </c>
      <c r="P448" s="48" t="str">
        <f aca="false">IF(J448="","",YEAR($A448))</f>
        <v/>
      </c>
      <c r="Q448" s="48" t="str">
        <f aca="false">IF(J448="","",MONTH($A448))</f>
        <v/>
      </c>
    </row>
    <row r="449" customFormat="false" ht="15" hidden="false" customHeight="false" outlineLevel="0" collapsed="false">
      <c r="A449" s="45"/>
      <c r="B449" s="42"/>
      <c r="C449" s="46"/>
      <c r="D449" s="46"/>
      <c r="E449" s="43"/>
      <c r="F449" s="43"/>
      <c r="G449" s="43"/>
      <c r="H449" s="47" t="str">
        <f aca="false">IF(AND($A449="",$B449="",$C449="",$D449=""),"",IF(OR($A449="",$B449="",$C449=""),"Add month, product and units",IF(I449="","Product not found",IF(AND($D449&lt;&gt;"",N($D449)&gt;N($C449)),"Orders are more than units sold",""))))</f>
        <v/>
      </c>
      <c r="I449" s="22" t="str">
        <f aca="false">IF($B449="","",IF($E449&lt;&gt;"",$E449,IFERROR(INDEX(Products!$C$6:$C$55,MATCH($B449,Products!$A$6:$A$55,0)),"")))</f>
        <v/>
      </c>
      <c r="J449" s="22" t="str">
        <f aca="false">IF(OR($A449="",$B449="",$C449="",I449="",AND($D449&lt;&gt;"",N($D449)&gt;N($C449))),"",$C449*I449)</f>
        <v/>
      </c>
      <c r="K449" s="21" t="str">
        <f aca="false">IF(J449="","",IF($D449&lt;&gt;"",$D449,$C449))</f>
        <v/>
      </c>
      <c r="L449" s="22" t="str">
        <f aca="false">IF(J449="","",J449*(INDEX(Products!$D$6:$D$55,MATCH($B449,Products!$A$6:$A$55,0))+INDEX(Products!$E$6:$E$55,MATCH($B449,Products!$A$6:$A$55,0))))</f>
        <v/>
      </c>
      <c r="M449" s="22" t="str">
        <f aca="false">IF(J449="","",K449*INDEX(Products!$F$6:$F$55,MATCH($B449,Products!$A$6:$A$55,0)))</f>
        <v/>
      </c>
      <c r="N449" s="22" t="str">
        <f aca="false">IF(J449="","",$C449*N(INDEX(Products!$G$6:$G$55,MATCH($B449,Products!$A$6:$A$55,0))))</f>
        <v/>
      </c>
      <c r="O449" s="22" t="str">
        <f aca="false">IF(J449="","",J449-N($G449)-L449-M449-N449-N($F449))</f>
        <v/>
      </c>
      <c r="P449" s="48" t="str">
        <f aca="false">IF(J449="","",YEAR($A449))</f>
        <v/>
      </c>
      <c r="Q449" s="48" t="str">
        <f aca="false">IF(J449="","",MONTH($A449))</f>
        <v/>
      </c>
    </row>
    <row r="450" customFormat="false" ht="15" hidden="false" customHeight="false" outlineLevel="0" collapsed="false">
      <c r="A450" s="45"/>
      <c r="B450" s="42"/>
      <c r="C450" s="46"/>
      <c r="D450" s="46"/>
      <c r="E450" s="43"/>
      <c r="F450" s="43"/>
      <c r="G450" s="43"/>
      <c r="H450" s="47" t="str">
        <f aca="false">IF(AND($A450="",$B450="",$C450="",$D450=""),"",IF(OR($A450="",$B450="",$C450=""),"Add month, product and units",IF(I450="","Product not found",IF(AND($D450&lt;&gt;"",N($D450)&gt;N($C450)),"Orders are more than units sold",""))))</f>
        <v/>
      </c>
      <c r="I450" s="22" t="str">
        <f aca="false">IF($B450="","",IF($E450&lt;&gt;"",$E450,IFERROR(INDEX(Products!$C$6:$C$55,MATCH($B450,Products!$A$6:$A$55,0)),"")))</f>
        <v/>
      </c>
      <c r="J450" s="22" t="str">
        <f aca="false">IF(OR($A450="",$B450="",$C450="",I450="",AND($D450&lt;&gt;"",N($D450)&gt;N($C450))),"",$C450*I450)</f>
        <v/>
      </c>
      <c r="K450" s="21" t="str">
        <f aca="false">IF(J450="","",IF($D450&lt;&gt;"",$D450,$C450))</f>
        <v/>
      </c>
      <c r="L450" s="22" t="str">
        <f aca="false">IF(J450="","",J450*(INDEX(Products!$D$6:$D$55,MATCH($B450,Products!$A$6:$A$55,0))+INDEX(Products!$E$6:$E$55,MATCH($B450,Products!$A$6:$A$55,0))))</f>
        <v/>
      </c>
      <c r="M450" s="22" t="str">
        <f aca="false">IF(J450="","",K450*INDEX(Products!$F$6:$F$55,MATCH($B450,Products!$A$6:$A$55,0)))</f>
        <v/>
      </c>
      <c r="N450" s="22" t="str">
        <f aca="false">IF(J450="","",$C450*N(INDEX(Products!$G$6:$G$55,MATCH($B450,Products!$A$6:$A$55,0))))</f>
        <v/>
      </c>
      <c r="O450" s="22" t="str">
        <f aca="false">IF(J450="","",J450-N($G450)-L450-M450-N450-N($F450))</f>
        <v/>
      </c>
      <c r="P450" s="48" t="str">
        <f aca="false">IF(J450="","",YEAR($A450))</f>
        <v/>
      </c>
      <c r="Q450" s="48" t="str">
        <f aca="false">IF(J450="","",MONTH($A450))</f>
        <v/>
      </c>
    </row>
    <row r="451" customFormat="false" ht="15" hidden="false" customHeight="false" outlineLevel="0" collapsed="false">
      <c r="A451" s="45"/>
      <c r="B451" s="42"/>
      <c r="C451" s="46"/>
      <c r="D451" s="46"/>
      <c r="E451" s="43"/>
      <c r="F451" s="43"/>
      <c r="G451" s="43"/>
      <c r="H451" s="47" t="str">
        <f aca="false">IF(AND($A451="",$B451="",$C451="",$D451=""),"",IF(OR($A451="",$B451="",$C451=""),"Add month, product and units",IF(I451="","Product not found",IF(AND($D451&lt;&gt;"",N($D451)&gt;N($C451)),"Orders are more than units sold",""))))</f>
        <v/>
      </c>
      <c r="I451" s="22" t="str">
        <f aca="false">IF($B451="","",IF($E451&lt;&gt;"",$E451,IFERROR(INDEX(Products!$C$6:$C$55,MATCH($B451,Products!$A$6:$A$55,0)),"")))</f>
        <v/>
      </c>
      <c r="J451" s="22" t="str">
        <f aca="false">IF(OR($A451="",$B451="",$C451="",I451="",AND($D451&lt;&gt;"",N($D451)&gt;N($C451))),"",$C451*I451)</f>
        <v/>
      </c>
      <c r="K451" s="21" t="str">
        <f aca="false">IF(J451="","",IF($D451&lt;&gt;"",$D451,$C451))</f>
        <v/>
      </c>
      <c r="L451" s="22" t="str">
        <f aca="false">IF(J451="","",J451*(INDEX(Products!$D$6:$D$55,MATCH($B451,Products!$A$6:$A$55,0))+INDEX(Products!$E$6:$E$55,MATCH($B451,Products!$A$6:$A$55,0))))</f>
        <v/>
      </c>
      <c r="M451" s="22" t="str">
        <f aca="false">IF(J451="","",K451*INDEX(Products!$F$6:$F$55,MATCH($B451,Products!$A$6:$A$55,0)))</f>
        <v/>
      </c>
      <c r="N451" s="22" t="str">
        <f aca="false">IF(J451="","",$C451*N(INDEX(Products!$G$6:$G$55,MATCH($B451,Products!$A$6:$A$55,0))))</f>
        <v/>
      </c>
      <c r="O451" s="22" t="str">
        <f aca="false">IF(J451="","",J451-N($G451)-L451-M451-N451-N($F451))</f>
        <v/>
      </c>
      <c r="P451" s="48" t="str">
        <f aca="false">IF(J451="","",YEAR($A451))</f>
        <v/>
      </c>
      <c r="Q451" s="48" t="str">
        <f aca="false">IF(J451="","",MONTH($A451))</f>
        <v/>
      </c>
    </row>
    <row r="452" customFormat="false" ht="15" hidden="false" customHeight="false" outlineLevel="0" collapsed="false">
      <c r="A452" s="45"/>
      <c r="B452" s="42"/>
      <c r="C452" s="46"/>
      <c r="D452" s="46"/>
      <c r="E452" s="43"/>
      <c r="F452" s="43"/>
      <c r="G452" s="43"/>
      <c r="H452" s="47" t="str">
        <f aca="false">IF(AND($A452="",$B452="",$C452="",$D452=""),"",IF(OR($A452="",$B452="",$C452=""),"Add month, product and units",IF(I452="","Product not found",IF(AND($D452&lt;&gt;"",N($D452)&gt;N($C452)),"Orders are more than units sold",""))))</f>
        <v/>
      </c>
      <c r="I452" s="22" t="str">
        <f aca="false">IF($B452="","",IF($E452&lt;&gt;"",$E452,IFERROR(INDEX(Products!$C$6:$C$55,MATCH($B452,Products!$A$6:$A$55,0)),"")))</f>
        <v/>
      </c>
      <c r="J452" s="22" t="str">
        <f aca="false">IF(OR($A452="",$B452="",$C452="",I452="",AND($D452&lt;&gt;"",N($D452)&gt;N($C452))),"",$C452*I452)</f>
        <v/>
      </c>
      <c r="K452" s="21" t="str">
        <f aca="false">IF(J452="","",IF($D452&lt;&gt;"",$D452,$C452))</f>
        <v/>
      </c>
      <c r="L452" s="22" t="str">
        <f aca="false">IF(J452="","",J452*(INDEX(Products!$D$6:$D$55,MATCH($B452,Products!$A$6:$A$55,0))+INDEX(Products!$E$6:$E$55,MATCH($B452,Products!$A$6:$A$55,0))))</f>
        <v/>
      </c>
      <c r="M452" s="22" t="str">
        <f aca="false">IF(J452="","",K452*INDEX(Products!$F$6:$F$55,MATCH($B452,Products!$A$6:$A$55,0)))</f>
        <v/>
      </c>
      <c r="N452" s="22" t="str">
        <f aca="false">IF(J452="","",$C452*N(INDEX(Products!$G$6:$G$55,MATCH($B452,Products!$A$6:$A$55,0))))</f>
        <v/>
      </c>
      <c r="O452" s="22" t="str">
        <f aca="false">IF(J452="","",J452-N($G452)-L452-M452-N452-N($F452))</f>
        <v/>
      </c>
      <c r="P452" s="48" t="str">
        <f aca="false">IF(J452="","",YEAR($A452))</f>
        <v/>
      </c>
      <c r="Q452" s="48" t="str">
        <f aca="false">IF(J452="","",MONTH($A452))</f>
        <v/>
      </c>
    </row>
    <row r="453" customFormat="false" ht="15" hidden="false" customHeight="false" outlineLevel="0" collapsed="false">
      <c r="A453" s="45"/>
      <c r="B453" s="42"/>
      <c r="C453" s="46"/>
      <c r="D453" s="46"/>
      <c r="E453" s="43"/>
      <c r="F453" s="43"/>
      <c r="G453" s="43"/>
      <c r="H453" s="47" t="str">
        <f aca="false">IF(AND($A453="",$B453="",$C453="",$D453=""),"",IF(OR($A453="",$B453="",$C453=""),"Add month, product and units",IF(I453="","Product not found",IF(AND($D453&lt;&gt;"",N($D453)&gt;N($C453)),"Orders are more than units sold",""))))</f>
        <v/>
      </c>
      <c r="I453" s="22" t="str">
        <f aca="false">IF($B453="","",IF($E453&lt;&gt;"",$E453,IFERROR(INDEX(Products!$C$6:$C$55,MATCH($B453,Products!$A$6:$A$55,0)),"")))</f>
        <v/>
      </c>
      <c r="J453" s="22" t="str">
        <f aca="false">IF(OR($A453="",$B453="",$C453="",I453="",AND($D453&lt;&gt;"",N($D453)&gt;N($C453))),"",$C453*I453)</f>
        <v/>
      </c>
      <c r="K453" s="21" t="str">
        <f aca="false">IF(J453="","",IF($D453&lt;&gt;"",$D453,$C453))</f>
        <v/>
      </c>
      <c r="L453" s="22" t="str">
        <f aca="false">IF(J453="","",J453*(INDEX(Products!$D$6:$D$55,MATCH($B453,Products!$A$6:$A$55,0))+INDEX(Products!$E$6:$E$55,MATCH($B453,Products!$A$6:$A$55,0))))</f>
        <v/>
      </c>
      <c r="M453" s="22" t="str">
        <f aca="false">IF(J453="","",K453*INDEX(Products!$F$6:$F$55,MATCH($B453,Products!$A$6:$A$55,0)))</f>
        <v/>
      </c>
      <c r="N453" s="22" t="str">
        <f aca="false">IF(J453="","",$C453*N(INDEX(Products!$G$6:$G$55,MATCH($B453,Products!$A$6:$A$55,0))))</f>
        <v/>
      </c>
      <c r="O453" s="22" t="str">
        <f aca="false">IF(J453="","",J453-N($G453)-L453-M453-N453-N($F453))</f>
        <v/>
      </c>
      <c r="P453" s="48" t="str">
        <f aca="false">IF(J453="","",YEAR($A453))</f>
        <v/>
      </c>
      <c r="Q453" s="48" t="str">
        <f aca="false">IF(J453="","",MONTH($A453))</f>
        <v/>
      </c>
    </row>
    <row r="454" customFormat="false" ht="15" hidden="false" customHeight="false" outlineLevel="0" collapsed="false">
      <c r="A454" s="45"/>
      <c r="B454" s="42"/>
      <c r="C454" s="46"/>
      <c r="D454" s="46"/>
      <c r="E454" s="43"/>
      <c r="F454" s="43"/>
      <c r="G454" s="43"/>
      <c r="H454" s="47" t="str">
        <f aca="false">IF(AND($A454="",$B454="",$C454="",$D454=""),"",IF(OR($A454="",$B454="",$C454=""),"Add month, product and units",IF(I454="","Product not found",IF(AND($D454&lt;&gt;"",N($D454)&gt;N($C454)),"Orders are more than units sold",""))))</f>
        <v/>
      </c>
      <c r="I454" s="22" t="str">
        <f aca="false">IF($B454="","",IF($E454&lt;&gt;"",$E454,IFERROR(INDEX(Products!$C$6:$C$55,MATCH($B454,Products!$A$6:$A$55,0)),"")))</f>
        <v/>
      </c>
      <c r="J454" s="22" t="str">
        <f aca="false">IF(OR($A454="",$B454="",$C454="",I454="",AND($D454&lt;&gt;"",N($D454)&gt;N($C454))),"",$C454*I454)</f>
        <v/>
      </c>
      <c r="K454" s="21" t="str">
        <f aca="false">IF(J454="","",IF($D454&lt;&gt;"",$D454,$C454))</f>
        <v/>
      </c>
      <c r="L454" s="22" t="str">
        <f aca="false">IF(J454="","",J454*(INDEX(Products!$D$6:$D$55,MATCH($B454,Products!$A$6:$A$55,0))+INDEX(Products!$E$6:$E$55,MATCH($B454,Products!$A$6:$A$55,0))))</f>
        <v/>
      </c>
      <c r="M454" s="22" t="str">
        <f aca="false">IF(J454="","",K454*INDEX(Products!$F$6:$F$55,MATCH($B454,Products!$A$6:$A$55,0)))</f>
        <v/>
      </c>
      <c r="N454" s="22" t="str">
        <f aca="false">IF(J454="","",$C454*N(INDEX(Products!$G$6:$G$55,MATCH($B454,Products!$A$6:$A$55,0))))</f>
        <v/>
      </c>
      <c r="O454" s="22" t="str">
        <f aca="false">IF(J454="","",J454-N($G454)-L454-M454-N454-N($F454))</f>
        <v/>
      </c>
      <c r="P454" s="48" t="str">
        <f aca="false">IF(J454="","",YEAR($A454))</f>
        <v/>
      </c>
      <c r="Q454" s="48" t="str">
        <f aca="false">IF(J454="","",MONTH($A454))</f>
        <v/>
      </c>
    </row>
    <row r="455" customFormat="false" ht="15" hidden="false" customHeight="false" outlineLevel="0" collapsed="false">
      <c r="A455" s="45"/>
      <c r="B455" s="42"/>
      <c r="C455" s="46"/>
      <c r="D455" s="46"/>
      <c r="E455" s="43"/>
      <c r="F455" s="43"/>
      <c r="G455" s="43"/>
      <c r="H455" s="47" t="str">
        <f aca="false">IF(AND($A455="",$B455="",$C455="",$D455=""),"",IF(OR($A455="",$B455="",$C455=""),"Add month, product and units",IF(I455="","Product not found",IF(AND($D455&lt;&gt;"",N($D455)&gt;N($C455)),"Orders are more than units sold",""))))</f>
        <v/>
      </c>
      <c r="I455" s="22" t="str">
        <f aca="false">IF($B455="","",IF($E455&lt;&gt;"",$E455,IFERROR(INDEX(Products!$C$6:$C$55,MATCH($B455,Products!$A$6:$A$55,0)),"")))</f>
        <v/>
      </c>
      <c r="J455" s="22" t="str">
        <f aca="false">IF(OR($A455="",$B455="",$C455="",I455="",AND($D455&lt;&gt;"",N($D455)&gt;N($C455))),"",$C455*I455)</f>
        <v/>
      </c>
      <c r="K455" s="21" t="str">
        <f aca="false">IF(J455="","",IF($D455&lt;&gt;"",$D455,$C455))</f>
        <v/>
      </c>
      <c r="L455" s="22" t="str">
        <f aca="false">IF(J455="","",J455*(INDEX(Products!$D$6:$D$55,MATCH($B455,Products!$A$6:$A$55,0))+INDEX(Products!$E$6:$E$55,MATCH($B455,Products!$A$6:$A$55,0))))</f>
        <v/>
      </c>
      <c r="M455" s="22" t="str">
        <f aca="false">IF(J455="","",K455*INDEX(Products!$F$6:$F$55,MATCH($B455,Products!$A$6:$A$55,0)))</f>
        <v/>
      </c>
      <c r="N455" s="22" t="str">
        <f aca="false">IF(J455="","",$C455*N(INDEX(Products!$G$6:$G$55,MATCH($B455,Products!$A$6:$A$55,0))))</f>
        <v/>
      </c>
      <c r="O455" s="22" t="str">
        <f aca="false">IF(J455="","",J455-N($G455)-L455-M455-N455-N($F455))</f>
        <v/>
      </c>
      <c r="P455" s="48" t="str">
        <f aca="false">IF(J455="","",YEAR($A455))</f>
        <v/>
      </c>
      <c r="Q455" s="48" t="str">
        <f aca="false">IF(J455="","",MONTH($A455))</f>
        <v/>
      </c>
    </row>
    <row r="456" customFormat="false" ht="15" hidden="false" customHeight="false" outlineLevel="0" collapsed="false">
      <c r="A456" s="45"/>
      <c r="B456" s="42"/>
      <c r="C456" s="46"/>
      <c r="D456" s="46"/>
      <c r="E456" s="43"/>
      <c r="F456" s="43"/>
      <c r="G456" s="43"/>
      <c r="H456" s="47" t="str">
        <f aca="false">IF(AND($A456="",$B456="",$C456="",$D456=""),"",IF(OR($A456="",$B456="",$C456=""),"Add month, product and units",IF(I456="","Product not found",IF(AND($D456&lt;&gt;"",N($D456)&gt;N($C456)),"Orders are more than units sold",""))))</f>
        <v/>
      </c>
      <c r="I456" s="22" t="str">
        <f aca="false">IF($B456="","",IF($E456&lt;&gt;"",$E456,IFERROR(INDEX(Products!$C$6:$C$55,MATCH($B456,Products!$A$6:$A$55,0)),"")))</f>
        <v/>
      </c>
      <c r="J456" s="22" t="str">
        <f aca="false">IF(OR($A456="",$B456="",$C456="",I456="",AND($D456&lt;&gt;"",N($D456)&gt;N($C456))),"",$C456*I456)</f>
        <v/>
      </c>
      <c r="K456" s="21" t="str">
        <f aca="false">IF(J456="","",IF($D456&lt;&gt;"",$D456,$C456))</f>
        <v/>
      </c>
      <c r="L456" s="22" t="str">
        <f aca="false">IF(J456="","",J456*(INDEX(Products!$D$6:$D$55,MATCH($B456,Products!$A$6:$A$55,0))+INDEX(Products!$E$6:$E$55,MATCH($B456,Products!$A$6:$A$55,0))))</f>
        <v/>
      </c>
      <c r="M456" s="22" t="str">
        <f aca="false">IF(J456="","",K456*INDEX(Products!$F$6:$F$55,MATCH($B456,Products!$A$6:$A$55,0)))</f>
        <v/>
      </c>
      <c r="N456" s="22" t="str">
        <f aca="false">IF(J456="","",$C456*N(INDEX(Products!$G$6:$G$55,MATCH($B456,Products!$A$6:$A$55,0))))</f>
        <v/>
      </c>
      <c r="O456" s="22" t="str">
        <f aca="false">IF(J456="","",J456-N($G456)-L456-M456-N456-N($F456))</f>
        <v/>
      </c>
      <c r="P456" s="48" t="str">
        <f aca="false">IF(J456="","",YEAR($A456))</f>
        <v/>
      </c>
      <c r="Q456" s="48" t="str">
        <f aca="false">IF(J456="","",MONTH($A456))</f>
        <v/>
      </c>
    </row>
    <row r="457" customFormat="false" ht="15" hidden="false" customHeight="false" outlineLevel="0" collapsed="false">
      <c r="A457" s="45"/>
      <c r="B457" s="42"/>
      <c r="C457" s="46"/>
      <c r="D457" s="46"/>
      <c r="E457" s="43"/>
      <c r="F457" s="43"/>
      <c r="G457" s="43"/>
      <c r="H457" s="47" t="str">
        <f aca="false">IF(AND($A457="",$B457="",$C457="",$D457=""),"",IF(OR($A457="",$B457="",$C457=""),"Add month, product and units",IF(I457="","Product not found",IF(AND($D457&lt;&gt;"",N($D457)&gt;N($C457)),"Orders are more than units sold",""))))</f>
        <v/>
      </c>
      <c r="I457" s="22" t="str">
        <f aca="false">IF($B457="","",IF($E457&lt;&gt;"",$E457,IFERROR(INDEX(Products!$C$6:$C$55,MATCH($B457,Products!$A$6:$A$55,0)),"")))</f>
        <v/>
      </c>
      <c r="J457" s="22" t="str">
        <f aca="false">IF(OR($A457="",$B457="",$C457="",I457="",AND($D457&lt;&gt;"",N($D457)&gt;N($C457))),"",$C457*I457)</f>
        <v/>
      </c>
      <c r="K457" s="21" t="str">
        <f aca="false">IF(J457="","",IF($D457&lt;&gt;"",$D457,$C457))</f>
        <v/>
      </c>
      <c r="L457" s="22" t="str">
        <f aca="false">IF(J457="","",J457*(INDEX(Products!$D$6:$D$55,MATCH($B457,Products!$A$6:$A$55,0))+INDEX(Products!$E$6:$E$55,MATCH($B457,Products!$A$6:$A$55,0))))</f>
        <v/>
      </c>
      <c r="M457" s="22" t="str">
        <f aca="false">IF(J457="","",K457*INDEX(Products!$F$6:$F$55,MATCH($B457,Products!$A$6:$A$55,0)))</f>
        <v/>
      </c>
      <c r="N457" s="22" t="str">
        <f aca="false">IF(J457="","",$C457*N(INDEX(Products!$G$6:$G$55,MATCH($B457,Products!$A$6:$A$55,0))))</f>
        <v/>
      </c>
      <c r="O457" s="22" t="str">
        <f aca="false">IF(J457="","",J457-N($G457)-L457-M457-N457-N($F457))</f>
        <v/>
      </c>
      <c r="P457" s="48" t="str">
        <f aca="false">IF(J457="","",YEAR($A457))</f>
        <v/>
      </c>
      <c r="Q457" s="48" t="str">
        <f aca="false">IF(J457="","",MONTH($A457))</f>
        <v/>
      </c>
    </row>
    <row r="458" customFormat="false" ht="15" hidden="false" customHeight="false" outlineLevel="0" collapsed="false">
      <c r="A458" s="45"/>
      <c r="B458" s="42"/>
      <c r="C458" s="46"/>
      <c r="D458" s="46"/>
      <c r="E458" s="43"/>
      <c r="F458" s="43"/>
      <c r="G458" s="43"/>
      <c r="H458" s="47" t="str">
        <f aca="false">IF(AND($A458="",$B458="",$C458="",$D458=""),"",IF(OR($A458="",$B458="",$C458=""),"Add month, product and units",IF(I458="","Product not found",IF(AND($D458&lt;&gt;"",N($D458)&gt;N($C458)),"Orders are more than units sold",""))))</f>
        <v/>
      </c>
      <c r="I458" s="22" t="str">
        <f aca="false">IF($B458="","",IF($E458&lt;&gt;"",$E458,IFERROR(INDEX(Products!$C$6:$C$55,MATCH($B458,Products!$A$6:$A$55,0)),"")))</f>
        <v/>
      </c>
      <c r="J458" s="22" t="str">
        <f aca="false">IF(OR($A458="",$B458="",$C458="",I458="",AND($D458&lt;&gt;"",N($D458)&gt;N($C458))),"",$C458*I458)</f>
        <v/>
      </c>
      <c r="K458" s="21" t="str">
        <f aca="false">IF(J458="","",IF($D458&lt;&gt;"",$D458,$C458))</f>
        <v/>
      </c>
      <c r="L458" s="22" t="str">
        <f aca="false">IF(J458="","",J458*(INDEX(Products!$D$6:$D$55,MATCH($B458,Products!$A$6:$A$55,0))+INDEX(Products!$E$6:$E$55,MATCH($B458,Products!$A$6:$A$55,0))))</f>
        <v/>
      </c>
      <c r="M458" s="22" t="str">
        <f aca="false">IF(J458="","",K458*INDEX(Products!$F$6:$F$55,MATCH($B458,Products!$A$6:$A$55,0)))</f>
        <v/>
      </c>
      <c r="N458" s="22" t="str">
        <f aca="false">IF(J458="","",$C458*N(INDEX(Products!$G$6:$G$55,MATCH($B458,Products!$A$6:$A$55,0))))</f>
        <v/>
      </c>
      <c r="O458" s="22" t="str">
        <f aca="false">IF(J458="","",J458-N($G458)-L458-M458-N458-N($F458))</f>
        <v/>
      </c>
      <c r="P458" s="48" t="str">
        <f aca="false">IF(J458="","",YEAR($A458))</f>
        <v/>
      </c>
      <c r="Q458" s="48" t="str">
        <f aca="false">IF(J458="","",MONTH($A458))</f>
        <v/>
      </c>
    </row>
    <row r="459" customFormat="false" ht="15" hidden="false" customHeight="false" outlineLevel="0" collapsed="false">
      <c r="A459" s="45"/>
      <c r="B459" s="42"/>
      <c r="C459" s="46"/>
      <c r="D459" s="46"/>
      <c r="E459" s="43"/>
      <c r="F459" s="43"/>
      <c r="G459" s="43"/>
      <c r="H459" s="47" t="str">
        <f aca="false">IF(AND($A459="",$B459="",$C459="",$D459=""),"",IF(OR($A459="",$B459="",$C459=""),"Add month, product and units",IF(I459="","Product not found",IF(AND($D459&lt;&gt;"",N($D459)&gt;N($C459)),"Orders are more than units sold",""))))</f>
        <v/>
      </c>
      <c r="I459" s="22" t="str">
        <f aca="false">IF($B459="","",IF($E459&lt;&gt;"",$E459,IFERROR(INDEX(Products!$C$6:$C$55,MATCH($B459,Products!$A$6:$A$55,0)),"")))</f>
        <v/>
      </c>
      <c r="J459" s="22" t="str">
        <f aca="false">IF(OR($A459="",$B459="",$C459="",I459="",AND($D459&lt;&gt;"",N($D459)&gt;N($C459))),"",$C459*I459)</f>
        <v/>
      </c>
      <c r="K459" s="21" t="str">
        <f aca="false">IF(J459="","",IF($D459&lt;&gt;"",$D459,$C459))</f>
        <v/>
      </c>
      <c r="L459" s="22" t="str">
        <f aca="false">IF(J459="","",J459*(INDEX(Products!$D$6:$D$55,MATCH($B459,Products!$A$6:$A$55,0))+INDEX(Products!$E$6:$E$55,MATCH($B459,Products!$A$6:$A$55,0))))</f>
        <v/>
      </c>
      <c r="M459" s="22" t="str">
        <f aca="false">IF(J459="","",K459*INDEX(Products!$F$6:$F$55,MATCH($B459,Products!$A$6:$A$55,0)))</f>
        <v/>
      </c>
      <c r="N459" s="22" t="str">
        <f aca="false">IF(J459="","",$C459*N(INDEX(Products!$G$6:$G$55,MATCH($B459,Products!$A$6:$A$55,0))))</f>
        <v/>
      </c>
      <c r="O459" s="22" t="str">
        <f aca="false">IF(J459="","",J459-N($G459)-L459-M459-N459-N($F459))</f>
        <v/>
      </c>
      <c r="P459" s="48" t="str">
        <f aca="false">IF(J459="","",YEAR($A459))</f>
        <v/>
      </c>
      <c r="Q459" s="48" t="str">
        <f aca="false">IF(J459="","",MONTH($A459))</f>
        <v/>
      </c>
    </row>
    <row r="460" customFormat="false" ht="15" hidden="false" customHeight="false" outlineLevel="0" collapsed="false">
      <c r="A460" s="45"/>
      <c r="B460" s="42"/>
      <c r="C460" s="46"/>
      <c r="D460" s="46"/>
      <c r="E460" s="43"/>
      <c r="F460" s="43"/>
      <c r="G460" s="43"/>
      <c r="H460" s="47" t="str">
        <f aca="false">IF(AND($A460="",$B460="",$C460="",$D460=""),"",IF(OR($A460="",$B460="",$C460=""),"Add month, product and units",IF(I460="","Product not found",IF(AND($D460&lt;&gt;"",N($D460)&gt;N($C460)),"Orders are more than units sold",""))))</f>
        <v/>
      </c>
      <c r="I460" s="22" t="str">
        <f aca="false">IF($B460="","",IF($E460&lt;&gt;"",$E460,IFERROR(INDEX(Products!$C$6:$C$55,MATCH($B460,Products!$A$6:$A$55,0)),"")))</f>
        <v/>
      </c>
      <c r="J460" s="22" t="str">
        <f aca="false">IF(OR($A460="",$B460="",$C460="",I460="",AND($D460&lt;&gt;"",N($D460)&gt;N($C460))),"",$C460*I460)</f>
        <v/>
      </c>
      <c r="K460" s="21" t="str">
        <f aca="false">IF(J460="","",IF($D460&lt;&gt;"",$D460,$C460))</f>
        <v/>
      </c>
      <c r="L460" s="22" t="str">
        <f aca="false">IF(J460="","",J460*(INDEX(Products!$D$6:$D$55,MATCH($B460,Products!$A$6:$A$55,0))+INDEX(Products!$E$6:$E$55,MATCH($B460,Products!$A$6:$A$55,0))))</f>
        <v/>
      </c>
      <c r="M460" s="22" t="str">
        <f aca="false">IF(J460="","",K460*INDEX(Products!$F$6:$F$55,MATCH($B460,Products!$A$6:$A$55,0)))</f>
        <v/>
      </c>
      <c r="N460" s="22" t="str">
        <f aca="false">IF(J460="","",$C460*N(INDEX(Products!$G$6:$G$55,MATCH($B460,Products!$A$6:$A$55,0))))</f>
        <v/>
      </c>
      <c r="O460" s="22" t="str">
        <f aca="false">IF(J460="","",J460-N($G460)-L460-M460-N460-N($F460))</f>
        <v/>
      </c>
      <c r="P460" s="48" t="str">
        <f aca="false">IF(J460="","",YEAR($A460))</f>
        <v/>
      </c>
      <c r="Q460" s="48" t="str">
        <f aca="false">IF(J460="","",MONTH($A460))</f>
        <v/>
      </c>
    </row>
    <row r="461" customFormat="false" ht="15" hidden="false" customHeight="false" outlineLevel="0" collapsed="false">
      <c r="A461" s="45"/>
      <c r="B461" s="42"/>
      <c r="C461" s="46"/>
      <c r="D461" s="46"/>
      <c r="E461" s="43"/>
      <c r="F461" s="43"/>
      <c r="G461" s="43"/>
      <c r="H461" s="47" t="str">
        <f aca="false">IF(AND($A461="",$B461="",$C461="",$D461=""),"",IF(OR($A461="",$B461="",$C461=""),"Add month, product and units",IF(I461="","Product not found",IF(AND($D461&lt;&gt;"",N($D461)&gt;N($C461)),"Orders are more than units sold",""))))</f>
        <v/>
      </c>
      <c r="I461" s="22" t="str">
        <f aca="false">IF($B461="","",IF($E461&lt;&gt;"",$E461,IFERROR(INDEX(Products!$C$6:$C$55,MATCH($B461,Products!$A$6:$A$55,0)),"")))</f>
        <v/>
      </c>
      <c r="J461" s="22" t="str">
        <f aca="false">IF(OR($A461="",$B461="",$C461="",I461="",AND($D461&lt;&gt;"",N($D461)&gt;N($C461))),"",$C461*I461)</f>
        <v/>
      </c>
      <c r="K461" s="21" t="str">
        <f aca="false">IF(J461="","",IF($D461&lt;&gt;"",$D461,$C461))</f>
        <v/>
      </c>
      <c r="L461" s="22" t="str">
        <f aca="false">IF(J461="","",J461*(INDEX(Products!$D$6:$D$55,MATCH($B461,Products!$A$6:$A$55,0))+INDEX(Products!$E$6:$E$55,MATCH($B461,Products!$A$6:$A$55,0))))</f>
        <v/>
      </c>
      <c r="M461" s="22" t="str">
        <f aca="false">IF(J461="","",K461*INDEX(Products!$F$6:$F$55,MATCH($B461,Products!$A$6:$A$55,0)))</f>
        <v/>
      </c>
      <c r="N461" s="22" t="str">
        <f aca="false">IF(J461="","",$C461*N(INDEX(Products!$G$6:$G$55,MATCH($B461,Products!$A$6:$A$55,0))))</f>
        <v/>
      </c>
      <c r="O461" s="22" t="str">
        <f aca="false">IF(J461="","",J461-N($G461)-L461-M461-N461-N($F461))</f>
        <v/>
      </c>
      <c r="P461" s="48" t="str">
        <f aca="false">IF(J461="","",YEAR($A461))</f>
        <v/>
      </c>
      <c r="Q461" s="48" t="str">
        <f aca="false">IF(J461="","",MONTH($A461))</f>
        <v/>
      </c>
    </row>
    <row r="462" customFormat="false" ht="15" hidden="false" customHeight="false" outlineLevel="0" collapsed="false">
      <c r="A462" s="45"/>
      <c r="B462" s="42"/>
      <c r="C462" s="46"/>
      <c r="D462" s="46"/>
      <c r="E462" s="43"/>
      <c r="F462" s="43"/>
      <c r="G462" s="43"/>
      <c r="H462" s="47" t="str">
        <f aca="false">IF(AND($A462="",$B462="",$C462="",$D462=""),"",IF(OR($A462="",$B462="",$C462=""),"Add month, product and units",IF(I462="","Product not found",IF(AND($D462&lt;&gt;"",N($D462)&gt;N($C462)),"Orders are more than units sold",""))))</f>
        <v/>
      </c>
      <c r="I462" s="22" t="str">
        <f aca="false">IF($B462="","",IF($E462&lt;&gt;"",$E462,IFERROR(INDEX(Products!$C$6:$C$55,MATCH($B462,Products!$A$6:$A$55,0)),"")))</f>
        <v/>
      </c>
      <c r="J462" s="22" t="str">
        <f aca="false">IF(OR($A462="",$B462="",$C462="",I462="",AND($D462&lt;&gt;"",N($D462)&gt;N($C462))),"",$C462*I462)</f>
        <v/>
      </c>
      <c r="K462" s="21" t="str">
        <f aca="false">IF(J462="","",IF($D462&lt;&gt;"",$D462,$C462))</f>
        <v/>
      </c>
      <c r="L462" s="22" t="str">
        <f aca="false">IF(J462="","",J462*(INDEX(Products!$D$6:$D$55,MATCH($B462,Products!$A$6:$A$55,0))+INDEX(Products!$E$6:$E$55,MATCH($B462,Products!$A$6:$A$55,0))))</f>
        <v/>
      </c>
      <c r="M462" s="22" t="str">
        <f aca="false">IF(J462="","",K462*INDEX(Products!$F$6:$F$55,MATCH($B462,Products!$A$6:$A$55,0)))</f>
        <v/>
      </c>
      <c r="N462" s="22" t="str">
        <f aca="false">IF(J462="","",$C462*N(INDEX(Products!$G$6:$G$55,MATCH($B462,Products!$A$6:$A$55,0))))</f>
        <v/>
      </c>
      <c r="O462" s="22" t="str">
        <f aca="false">IF(J462="","",J462-N($G462)-L462-M462-N462-N($F462))</f>
        <v/>
      </c>
      <c r="P462" s="48" t="str">
        <f aca="false">IF(J462="","",YEAR($A462))</f>
        <v/>
      </c>
      <c r="Q462" s="48" t="str">
        <f aca="false">IF(J462="","",MONTH($A462))</f>
        <v/>
      </c>
    </row>
    <row r="463" customFormat="false" ht="15" hidden="false" customHeight="false" outlineLevel="0" collapsed="false">
      <c r="A463" s="45"/>
      <c r="B463" s="42"/>
      <c r="C463" s="46"/>
      <c r="D463" s="46"/>
      <c r="E463" s="43"/>
      <c r="F463" s="43"/>
      <c r="G463" s="43"/>
      <c r="H463" s="47" t="str">
        <f aca="false">IF(AND($A463="",$B463="",$C463="",$D463=""),"",IF(OR($A463="",$B463="",$C463=""),"Add month, product and units",IF(I463="","Product not found",IF(AND($D463&lt;&gt;"",N($D463)&gt;N($C463)),"Orders are more than units sold",""))))</f>
        <v/>
      </c>
      <c r="I463" s="22" t="str">
        <f aca="false">IF($B463="","",IF($E463&lt;&gt;"",$E463,IFERROR(INDEX(Products!$C$6:$C$55,MATCH($B463,Products!$A$6:$A$55,0)),"")))</f>
        <v/>
      </c>
      <c r="J463" s="22" t="str">
        <f aca="false">IF(OR($A463="",$B463="",$C463="",I463="",AND($D463&lt;&gt;"",N($D463)&gt;N($C463))),"",$C463*I463)</f>
        <v/>
      </c>
      <c r="K463" s="21" t="str">
        <f aca="false">IF(J463="","",IF($D463&lt;&gt;"",$D463,$C463))</f>
        <v/>
      </c>
      <c r="L463" s="22" t="str">
        <f aca="false">IF(J463="","",J463*(INDEX(Products!$D$6:$D$55,MATCH($B463,Products!$A$6:$A$55,0))+INDEX(Products!$E$6:$E$55,MATCH($B463,Products!$A$6:$A$55,0))))</f>
        <v/>
      </c>
      <c r="M463" s="22" t="str">
        <f aca="false">IF(J463="","",K463*INDEX(Products!$F$6:$F$55,MATCH($B463,Products!$A$6:$A$55,0)))</f>
        <v/>
      </c>
      <c r="N463" s="22" t="str">
        <f aca="false">IF(J463="","",$C463*N(INDEX(Products!$G$6:$G$55,MATCH($B463,Products!$A$6:$A$55,0))))</f>
        <v/>
      </c>
      <c r="O463" s="22" t="str">
        <f aca="false">IF(J463="","",J463-N($G463)-L463-M463-N463-N($F463))</f>
        <v/>
      </c>
      <c r="P463" s="48" t="str">
        <f aca="false">IF(J463="","",YEAR($A463))</f>
        <v/>
      </c>
      <c r="Q463" s="48" t="str">
        <f aca="false">IF(J463="","",MONTH($A463))</f>
        <v/>
      </c>
    </row>
    <row r="464" customFormat="false" ht="15" hidden="false" customHeight="false" outlineLevel="0" collapsed="false">
      <c r="A464" s="45"/>
      <c r="B464" s="42"/>
      <c r="C464" s="46"/>
      <c r="D464" s="46"/>
      <c r="E464" s="43"/>
      <c r="F464" s="43"/>
      <c r="G464" s="43"/>
      <c r="H464" s="47" t="str">
        <f aca="false">IF(AND($A464="",$B464="",$C464="",$D464=""),"",IF(OR($A464="",$B464="",$C464=""),"Add month, product and units",IF(I464="","Product not found",IF(AND($D464&lt;&gt;"",N($D464)&gt;N($C464)),"Orders are more than units sold",""))))</f>
        <v/>
      </c>
      <c r="I464" s="22" t="str">
        <f aca="false">IF($B464="","",IF($E464&lt;&gt;"",$E464,IFERROR(INDEX(Products!$C$6:$C$55,MATCH($B464,Products!$A$6:$A$55,0)),"")))</f>
        <v/>
      </c>
      <c r="J464" s="22" t="str">
        <f aca="false">IF(OR($A464="",$B464="",$C464="",I464="",AND($D464&lt;&gt;"",N($D464)&gt;N($C464))),"",$C464*I464)</f>
        <v/>
      </c>
      <c r="K464" s="21" t="str">
        <f aca="false">IF(J464="","",IF($D464&lt;&gt;"",$D464,$C464))</f>
        <v/>
      </c>
      <c r="L464" s="22" t="str">
        <f aca="false">IF(J464="","",J464*(INDEX(Products!$D$6:$D$55,MATCH($B464,Products!$A$6:$A$55,0))+INDEX(Products!$E$6:$E$55,MATCH($B464,Products!$A$6:$A$55,0))))</f>
        <v/>
      </c>
      <c r="M464" s="22" t="str">
        <f aca="false">IF(J464="","",K464*INDEX(Products!$F$6:$F$55,MATCH($B464,Products!$A$6:$A$55,0)))</f>
        <v/>
      </c>
      <c r="N464" s="22" t="str">
        <f aca="false">IF(J464="","",$C464*N(INDEX(Products!$G$6:$G$55,MATCH($B464,Products!$A$6:$A$55,0))))</f>
        <v/>
      </c>
      <c r="O464" s="22" t="str">
        <f aca="false">IF(J464="","",J464-N($G464)-L464-M464-N464-N($F464))</f>
        <v/>
      </c>
      <c r="P464" s="48" t="str">
        <f aca="false">IF(J464="","",YEAR($A464))</f>
        <v/>
      </c>
      <c r="Q464" s="48" t="str">
        <f aca="false">IF(J464="","",MONTH($A464))</f>
        <v/>
      </c>
    </row>
    <row r="465" customFormat="false" ht="15" hidden="false" customHeight="false" outlineLevel="0" collapsed="false">
      <c r="A465" s="45"/>
      <c r="B465" s="42"/>
      <c r="C465" s="46"/>
      <c r="D465" s="46"/>
      <c r="E465" s="43"/>
      <c r="F465" s="43"/>
      <c r="G465" s="43"/>
      <c r="H465" s="47" t="str">
        <f aca="false">IF(AND($A465="",$B465="",$C465="",$D465=""),"",IF(OR($A465="",$B465="",$C465=""),"Add month, product and units",IF(I465="","Product not found",IF(AND($D465&lt;&gt;"",N($D465)&gt;N($C465)),"Orders are more than units sold",""))))</f>
        <v/>
      </c>
      <c r="I465" s="22" t="str">
        <f aca="false">IF($B465="","",IF($E465&lt;&gt;"",$E465,IFERROR(INDEX(Products!$C$6:$C$55,MATCH($B465,Products!$A$6:$A$55,0)),"")))</f>
        <v/>
      </c>
      <c r="J465" s="22" t="str">
        <f aca="false">IF(OR($A465="",$B465="",$C465="",I465="",AND($D465&lt;&gt;"",N($D465)&gt;N($C465))),"",$C465*I465)</f>
        <v/>
      </c>
      <c r="K465" s="21" t="str">
        <f aca="false">IF(J465="","",IF($D465&lt;&gt;"",$D465,$C465))</f>
        <v/>
      </c>
      <c r="L465" s="22" t="str">
        <f aca="false">IF(J465="","",J465*(INDEX(Products!$D$6:$D$55,MATCH($B465,Products!$A$6:$A$55,0))+INDEX(Products!$E$6:$E$55,MATCH($B465,Products!$A$6:$A$55,0))))</f>
        <v/>
      </c>
      <c r="M465" s="22" t="str">
        <f aca="false">IF(J465="","",K465*INDEX(Products!$F$6:$F$55,MATCH($B465,Products!$A$6:$A$55,0)))</f>
        <v/>
      </c>
      <c r="N465" s="22" t="str">
        <f aca="false">IF(J465="","",$C465*N(INDEX(Products!$G$6:$G$55,MATCH($B465,Products!$A$6:$A$55,0))))</f>
        <v/>
      </c>
      <c r="O465" s="22" t="str">
        <f aca="false">IF(J465="","",J465-N($G465)-L465-M465-N465-N($F465))</f>
        <v/>
      </c>
      <c r="P465" s="48" t="str">
        <f aca="false">IF(J465="","",YEAR($A465))</f>
        <v/>
      </c>
      <c r="Q465" s="48" t="str">
        <f aca="false">IF(J465="","",MONTH($A465))</f>
        <v/>
      </c>
    </row>
    <row r="466" customFormat="false" ht="15" hidden="false" customHeight="false" outlineLevel="0" collapsed="false">
      <c r="A466" s="45"/>
      <c r="B466" s="42"/>
      <c r="C466" s="46"/>
      <c r="D466" s="46"/>
      <c r="E466" s="43"/>
      <c r="F466" s="43"/>
      <c r="G466" s="43"/>
      <c r="H466" s="47" t="str">
        <f aca="false">IF(AND($A466="",$B466="",$C466="",$D466=""),"",IF(OR($A466="",$B466="",$C466=""),"Add month, product and units",IF(I466="","Product not found",IF(AND($D466&lt;&gt;"",N($D466)&gt;N($C466)),"Orders are more than units sold",""))))</f>
        <v/>
      </c>
      <c r="I466" s="22" t="str">
        <f aca="false">IF($B466="","",IF($E466&lt;&gt;"",$E466,IFERROR(INDEX(Products!$C$6:$C$55,MATCH($B466,Products!$A$6:$A$55,0)),"")))</f>
        <v/>
      </c>
      <c r="J466" s="22" t="str">
        <f aca="false">IF(OR($A466="",$B466="",$C466="",I466="",AND($D466&lt;&gt;"",N($D466)&gt;N($C466))),"",$C466*I466)</f>
        <v/>
      </c>
      <c r="K466" s="21" t="str">
        <f aca="false">IF(J466="","",IF($D466&lt;&gt;"",$D466,$C466))</f>
        <v/>
      </c>
      <c r="L466" s="22" t="str">
        <f aca="false">IF(J466="","",J466*(INDEX(Products!$D$6:$D$55,MATCH($B466,Products!$A$6:$A$55,0))+INDEX(Products!$E$6:$E$55,MATCH($B466,Products!$A$6:$A$55,0))))</f>
        <v/>
      </c>
      <c r="M466" s="22" t="str">
        <f aca="false">IF(J466="","",K466*INDEX(Products!$F$6:$F$55,MATCH($B466,Products!$A$6:$A$55,0)))</f>
        <v/>
      </c>
      <c r="N466" s="22" t="str">
        <f aca="false">IF(J466="","",$C466*N(INDEX(Products!$G$6:$G$55,MATCH($B466,Products!$A$6:$A$55,0))))</f>
        <v/>
      </c>
      <c r="O466" s="22" t="str">
        <f aca="false">IF(J466="","",J466-N($G466)-L466-M466-N466-N($F466))</f>
        <v/>
      </c>
      <c r="P466" s="48" t="str">
        <f aca="false">IF(J466="","",YEAR($A466))</f>
        <v/>
      </c>
      <c r="Q466" s="48" t="str">
        <f aca="false">IF(J466="","",MONTH($A466))</f>
        <v/>
      </c>
    </row>
    <row r="467" customFormat="false" ht="15" hidden="false" customHeight="false" outlineLevel="0" collapsed="false">
      <c r="A467" s="45"/>
      <c r="B467" s="42"/>
      <c r="C467" s="46"/>
      <c r="D467" s="46"/>
      <c r="E467" s="43"/>
      <c r="F467" s="43"/>
      <c r="G467" s="43"/>
      <c r="H467" s="47" t="str">
        <f aca="false">IF(AND($A467="",$B467="",$C467="",$D467=""),"",IF(OR($A467="",$B467="",$C467=""),"Add month, product and units",IF(I467="","Product not found",IF(AND($D467&lt;&gt;"",N($D467)&gt;N($C467)),"Orders are more than units sold",""))))</f>
        <v/>
      </c>
      <c r="I467" s="22" t="str">
        <f aca="false">IF($B467="","",IF($E467&lt;&gt;"",$E467,IFERROR(INDEX(Products!$C$6:$C$55,MATCH($B467,Products!$A$6:$A$55,0)),"")))</f>
        <v/>
      </c>
      <c r="J467" s="22" t="str">
        <f aca="false">IF(OR($A467="",$B467="",$C467="",I467="",AND($D467&lt;&gt;"",N($D467)&gt;N($C467))),"",$C467*I467)</f>
        <v/>
      </c>
      <c r="K467" s="21" t="str">
        <f aca="false">IF(J467="","",IF($D467&lt;&gt;"",$D467,$C467))</f>
        <v/>
      </c>
      <c r="L467" s="22" t="str">
        <f aca="false">IF(J467="","",J467*(INDEX(Products!$D$6:$D$55,MATCH($B467,Products!$A$6:$A$55,0))+INDEX(Products!$E$6:$E$55,MATCH($B467,Products!$A$6:$A$55,0))))</f>
        <v/>
      </c>
      <c r="M467" s="22" t="str">
        <f aca="false">IF(J467="","",K467*INDEX(Products!$F$6:$F$55,MATCH($B467,Products!$A$6:$A$55,0)))</f>
        <v/>
      </c>
      <c r="N467" s="22" t="str">
        <f aca="false">IF(J467="","",$C467*N(INDEX(Products!$G$6:$G$55,MATCH($B467,Products!$A$6:$A$55,0))))</f>
        <v/>
      </c>
      <c r="O467" s="22" t="str">
        <f aca="false">IF(J467="","",J467-N($G467)-L467-M467-N467-N($F467))</f>
        <v/>
      </c>
      <c r="P467" s="48" t="str">
        <f aca="false">IF(J467="","",YEAR($A467))</f>
        <v/>
      </c>
      <c r="Q467" s="48" t="str">
        <f aca="false">IF(J467="","",MONTH($A467))</f>
        <v/>
      </c>
    </row>
    <row r="468" customFormat="false" ht="15" hidden="false" customHeight="false" outlineLevel="0" collapsed="false">
      <c r="A468" s="45"/>
      <c r="B468" s="42"/>
      <c r="C468" s="46"/>
      <c r="D468" s="46"/>
      <c r="E468" s="43"/>
      <c r="F468" s="43"/>
      <c r="G468" s="43"/>
      <c r="H468" s="47" t="str">
        <f aca="false">IF(AND($A468="",$B468="",$C468="",$D468=""),"",IF(OR($A468="",$B468="",$C468=""),"Add month, product and units",IF(I468="","Product not found",IF(AND($D468&lt;&gt;"",N($D468)&gt;N($C468)),"Orders are more than units sold",""))))</f>
        <v/>
      </c>
      <c r="I468" s="22" t="str">
        <f aca="false">IF($B468="","",IF($E468&lt;&gt;"",$E468,IFERROR(INDEX(Products!$C$6:$C$55,MATCH($B468,Products!$A$6:$A$55,0)),"")))</f>
        <v/>
      </c>
      <c r="J468" s="22" t="str">
        <f aca="false">IF(OR($A468="",$B468="",$C468="",I468="",AND($D468&lt;&gt;"",N($D468)&gt;N($C468))),"",$C468*I468)</f>
        <v/>
      </c>
      <c r="K468" s="21" t="str">
        <f aca="false">IF(J468="","",IF($D468&lt;&gt;"",$D468,$C468))</f>
        <v/>
      </c>
      <c r="L468" s="22" t="str">
        <f aca="false">IF(J468="","",J468*(INDEX(Products!$D$6:$D$55,MATCH($B468,Products!$A$6:$A$55,0))+INDEX(Products!$E$6:$E$55,MATCH($B468,Products!$A$6:$A$55,0))))</f>
        <v/>
      </c>
      <c r="M468" s="22" t="str">
        <f aca="false">IF(J468="","",K468*INDEX(Products!$F$6:$F$55,MATCH($B468,Products!$A$6:$A$55,0)))</f>
        <v/>
      </c>
      <c r="N468" s="22" t="str">
        <f aca="false">IF(J468="","",$C468*N(INDEX(Products!$G$6:$G$55,MATCH($B468,Products!$A$6:$A$55,0))))</f>
        <v/>
      </c>
      <c r="O468" s="22" t="str">
        <f aca="false">IF(J468="","",J468-N($G468)-L468-M468-N468-N($F468))</f>
        <v/>
      </c>
      <c r="P468" s="48" t="str">
        <f aca="false">IF(J468="","",YEAR($A468))</f>
        <v/>
      </c>
      <c r="Q468" s="48" t="str">
        <f aca="false">IF(J468="","",MONTH($A468))</f>
        <v/>
      </c>
    </row>
    <row r="469" customFormat="false" ht="15" hidden="false" customHeight="false" outlineLevel="0" collapsed="false">
      <c r="A469" s="45"/>
      <c r="B469" s="42"/>
      <c r="C469" s="46"/>
      <c r="D469" s="46"/>
      <c r="E469" s="43"/>
      <c r="F469" s="43"/>
      <c r="G469" s="43"/>
      <c r="H469" s="47" t="str">
        <f aca="false">IF(AND($A469="",$B469="",$C469="",$D469=""),"",IF(OR($A469="",$B469="",$C469=""),"Add month, product and units",IF(I469="","Product not found",IF(AND($D469&lt;&gt;"",N($D469)&gt;N($C469)),"Orders are more than units sold",""))))</f>
        <v/>
      </c>
      <c r="I469" s="22" t="str">
        <f aca="false">IF($B469="","",IF($E469&lt;&gt;"",$E469,IFERROR(INDEX(Products!$C$6:$C$55,MATCH($B469,Products!$A$6:$A$55,0)),"")))</f>
        <v/>
      </c>
      <c r="J469" s="22" t="str">
        <f aca="false">IF(OR($A469="",$B469="",$C469="",I469="",AND($D469&lt;&gt;"",N($D469)&gt;N($C469))),"",$C469*I469)</f>
        <v/>
      </c>
      <c r="K469" s="21" t="str">
        <f aca="false">IF(J469="","",IF($D469&lt;&gt;"",$D469,$C469))</f>
        <v/>
      </c>
      <c r="L469" s="22" t="str">
        <f aca="false">IF(J469="","",J469*(INDEX(Products!$D$6:$D$55,MATCH($B469,Products!$A$6:$A$55,0))+INDEX(Products!$E$6:$E$55,MATCH($B469,Products!$A$6:$A$55,0))))</f>
        <v/>
      </c>
      <c r="M469" s="22" t="str">
        <f aca="false">IF(J469="","",K469*INDEX(Products!$F$6:$F$55,MATCH($B469,Products!$A$6:$A$55,0)))</f>
        <v/>
      </c>
      <c r="N469" s="22" t="str">
        <f aca="false">IF(J469="","",$C469*N(INDEX(Products!$G$6:$G$55,MATCH($B469,Products!$A$6:$A$55,0))))</f>
        <v/>
      </c>
      <c r="O469" s="22" t="str">
        <f aca="false">IF(J469="","",J469-N($G469)-L469-M469-N469-N($F469))</f>
        <v/>
      </c>
      <c r="P469" s="48" t="str">
        <f aca="false">IF(J469="","",YEAR($A469))</f>
        <v/>
      </c>
      <c r="Q469" s="48" t="str">
        <f aca="false">IF(J469="","",MONTH($A469))</f>
        <v/>
      </c>
    </row>
    <row r="470" customFormat="false" ht="15" hidden="false" customHeight="false" outlineLevel="0" collapsed="false">
      <c r="A470" s="45"/>
      <c r="B470" s="42"/>
      <c r="C470" s="46"/>
      <c r="D470" s="46"/>
      <c r="E470" s="43"/>
      <c r="F470" s="43"/>
      <c r="G470" s="43"/>
      <c r="H470" s="47" t="str">
        <f aca="false">IF(AND($A470="",$B470="",$C470="",$D470=""),"",IF(OR($A470="",$B470="",$C470=""),"Add month, product and units",IF(I470="","Product not found",IF(AND($D470&lt;&gt;"",N($D470)&gt;N($C470)),"Orders are more than units sold",""))))</f>
        <v/>
      </c>
      <c r="I470" s="22" t="str">
        <f aca="false">IF($B470="","",IF($E470&lt;&gt;"",$E470,IFERROR(INDEX(Products!$C$6:$C$55,MATCH($B470,Products!$A$6:$A$55,0)),"")))</f>
        <v/>
      </c>
      <c r="J470" s="22" t="str">
        <f aca="false">IF(OR($A470="",$B470="",$C470="",I470="",AND($D470&lt;&gt;"",N($D470)&gt;N($C470))),"",$C470*I470)</f>
        <v/>
      </c>
      <c r="K470" s="21" t="str">
        <f aca="false">IF(J470="","",IF($D470&lt;&gt;"",$D470,$C470))</f>
        <v/>
      </c>
      <c r="L470" s="22" t="str">
        <f aca="false">IF(J470="","",J470*(INDEX(Products!$D$6:$D$55,MATCH($B470,Products!$A$6:$A$55,0))+INDEX(Products!$E$6:$E$55,MATCH($B470,Products!$A$6:$A$55,0))))</f>
        <v/>
      </c>
      <c r="M470" s="22" t="str">
        <f aca="false">IF(J470="","",K470*INDEX(Products!$F$6:$F$55,MATCH($B470,Products!$A$6:$A$55,0)))</f>
        <v/>
      </c>
      <c r="N470" s="22" t="str">
        <f aca="false">IF(J470="","",$C470*N(INDEX(Products!$G$6:$G$55,MATCH($B470,Products!$A$6:$A$55,0))))</f>
        <v/>
      </c>
      <c r="O470" s="22" t="str">
        <f aca="false">IF(J470="","",J470-N($G470)-L470-M470-N470-N($F470))</f>
        <v/>
      </c>
      <c r="P470" s="48" t="str">
        <f aca="false">IF(J470="","",YEAR($A470))</f>
        <v/>
      </c>
      <c r="Q470" s="48" t="str">
        <f aca="false">IF(J470="","",MONTH($A470))</f>
        <v/>
      </c>
    </row>
    <row r="471" customFormat="false" ht="15" hidden="false" customHeight="false" outlineLevel="0" collapsed="false">
      <c r="A471" s="45"/>
      <c r="B471" s="42"/>
      <c r="C471" s="46"/>
      <c r="D471" s="46"/>
      <c r="E471" s="43"/>
      <c r="F471" s="43"/>
      <c r="G471" s="43"/>
      <c r="H471" s="47" t="str">
        <f aca="false">IF(AND($A471="",$B471="",$C471="",$D471=""),"",IF(OR($A471="",$B471="",$C471=""),"Add month, product and units",IF(I471="","Product not found",IF(AND($D471&lt;&gt;"",N($D471)&gt;N($C471)),"Orders are more than units sold",""))))</f>
        <v/>
      </c>
      <c r="I471" s="22" t="str">
        <f aca="false">IF($B471="","",IF($E471&lt;&gt;"",$E471,IFERROR(INDEX(Products!$C$6:$C$55,MATCH($B471,Products!$A$6:$A$55,0)),"")))</f>
        <v/>
      </c>
      <c r="J471" s="22" t="str">
        <f aca="false">IF(OR($A471="",$B471="",$C471="",I471="",AND($D471&lt;&gt;"",N($D471)&gt;N($C471))),"",$C471*I471)</f>
        <v/>
      </c>
      <c r="K471" s="21" t="str">
        <f aca="false">IF(J471="","",IF($D471&lt;&gt;"",$D471,$C471))</f>
        <v/>
      </c>
      <c r="L471" s="22" t="str">
        <f aca="false">IF(J471="","",J471*(INDEX(Products!$D$6:$D$55,MATCH($B471,Products!$A$6:$A$55,0))+INDEX(Products!$E$6:$E$55,MATCH($B471,Products!$A$6:$A$55,0))))</f>
        <v/>
      </c>
      <c r="M471" s="22" t="str">
        <f aca="false">IF(J471="","",K471*INDEX(Products!$F$6:$F$55,MATCH($B471,Products!$A$6:$A$55,0)))</f>
        <v/>
      </c>
      <c r="N471" s="22" t="str">
        <f aca="false">IF(J471="","",$C471*N(INDEX(Products!$G$6:$G$55,MATCH($B471,Products!$A$6:$A$55,0))))</f>
        <v/>
      </c>
      <c r="O471" s="22" t="str">
        <f aca="false">IF(J471="","",J471-N($G471)-L471-M471-N471-N($F471))</f>
        <v/>
      </c>
      <c r="P471" s="48" t="str">
        <f aca="false">IF(J471="","",YEAR($A471))</f>
        <v/>
      </c>
      <c r="Q471" s="48" t="str">
        <f aca="false">IF(J471="","",MONTH($A471))</f>
        <v/>
      </c>
    </row>
    <row r="472" customFormat="false" ht="15" hidden="false" customHeight="false" outlineLevel="0" collapsed="false">
      <c r="A472" s="45"/>
      <c r="B472" s="42"/>
      <c r="C472" s="46"/>
      <c r="D472" s="46"/>
      <c r="E472" s="43"/>
      <c r="F472" s="43"/>
      <c r="G472" s="43"/>
      <c r="H472" s="47" t="str">
        <f aca="false">IF(AND($A472="",$B472="",$C472="",$D472=""),"",IF(OR($A472="",$B472="",$C472=""),"Add month, product and units",IF(I472="","Product not found",IF(AND($D472&lt;&gt;"",N($D472)&gt;N($C472)),"Orders are more than units sold",""))))</f>
        <v/>
      </c>
      <c r="I472" s="22" t="str">
        <f aca="false">IF($B472="","",IF($E472&lt;&gt;"",$E472,IFERROR(INDEX(Products!$C$6:$C$55,MATCH($B472,Products!$A$6:$A$55,0)),"")))</f>
        <v/>
      </c>
      <c r="J472" s="22" t="str">
        <f aca="false">IF(OR($A472="",$B472="",$C472="",I472="",AND($D472&lt;&gt;"",N($D472)&gt;N($C472))),"",$C472*I472)</f>
        <v/>
      </c>
      <c r="K472" s="21" t="str">
        <f aca="false">IF(J472="","",IF($D472&lt;&gt;"",$D472,$C472))</f>
        <v/>
      </c>
      <c r="L472" s="22" t="str">
        <f aca="false">IF(J472="","",J472*(INDEX(Products!$D$6:$D$55,MATCH($B472,Products!$A$6:$A$55,0))+INDEX(Products!$E$6:$E$55,MATCH($B472,Products!$A$6:$A$55,0))))</f>
        <v/>
      </c>
      <c r="M472" s="22" t="str">
        <f aca="false">IF(J472="","",K472*INDEX(Products!$F$6:$F$55,MATCH($B472,Products!$A$6:$A$55,0)))</f>
        <v/>
      </c>
      <c r="N472" s="22" t="str">
        <f aca="false">IF(J472="","",$C472*N(INDEX(Products!$G$6:$G$55,MATCH($B472,Products!$A$6:$A$55,0))))</f>
        <v/>
      </c>
      <c r="O472" s="22" t="str">
        <f aca="false">IF(J472="","",J472-N($G472)-L472-M472-N472-N($F472))</f>
        <v/>
      </c>
      <c r="P472" s="48" t="str">
        <f aca="false">IF(J472="","",YEAR($A472))</f>
        <v/>
      </c>
      <c r="Q472" s="48" t="str">
        <f aca="false">IF(J472="","",MONTH($A472))</f>
        <v/>
      </c>
    </row>
    <row r="473" customFormat="false" ht="15" hidden="false" customHeight="false" outlineLevel="0" collapsed="false">
      <c r="A473" s="45"/>
      <c r="B473" s="42"/>
      <c r="C473" s="46"/>
      <c r="D473" s="46"/>
      <c r="E473" s="43"/>
      <c r="F473" s="43"/>
      <c r="G473" s="43"/>
      <c r="H473" s="47" t="str">
        <f aca="false">IF(AND($A473="",$B473="",$C473="",$D473=""),"",IF(OR($A473="",$B473="",$C473=""),"Add month, product and units",IF(I473="","Product not found",IF(AND($D473&lt;&gt;"",N($D473)&gt;N($C473)),"Orders are more than units sold",""))))</f>
        <v/>
      </c>
      <c r="I473" s="22" t="str">
        <f aca="false">IF($B473="","",IF($E473&lt;&gt;"",$E473,IFERROR(INDEX(Products!$C$6:$C$55,MATCH($B473,Products!$A$6:$A$55,0)),"")))</f>
        <v/>
      </c>
      <c r="J473" s="22" t="str">
        <f aca="false">IF(OR($A473="",$B473="",$C473="",I473="",AND($D473&lt;&gt;"",N($D473)&gt;N($C473))),"",$C473*I473)</f>
        <v/>
      </c>
      <c r="K473" s="21" t="str">
        <f aca="false">IF(J473="","",IF($D473&lt;&gt;"",$D473,$C473))</f>
        <v/>
      </c>
      <c r="L473" s="22" t="str">
        <f aca="false">IF(J473="","",J473*(INDEX(Products!$D$6:$D$55,MATCH($B473,Products!$A$6:$A$55,0))+INDEX(Products!$E$6:$E$55,MATCH($B473,Products!$A$6:$A$55,0))))</f>
        <v/>
      </c>
      <c r="M473" s="22" t="str">
        <f aca="false">IF(J473="","",K473*INDEX(Products!$F$6:$F$55,MATCH($B473,Products!$A$6:$A$55,0)))</f>
        <v/>
      </c>
      <c r="N473" s="22" t="str">
        <f aca="false">IF(J473="","",$C473*N(INDEX(Products!$G$6:$G$55,MATCH($B473,Products!$A$6:$A$55,0))))</f>
        <v/>
      </c>
      <c r="O473" s="22" t="str">
        <f aca="false">IF(J473="","",J473-N($G473)-L473-M473-N473-N($F473))</f>
        <v/>
      </c>
      <c r="P473" s="48" t="str">
        <f aca="false">IF(J473="","",YEAR($A473))</f>
        <v/>
      </c>
      <c r="Q473" s="48" t="str">
        <f aca="false">IF(J473="","",MONTH($A473))</f>
        <v/>
      </c>
    </row>
    <row r="474" customFormat="false" ht="15" hidden="false" customHeight="false" outlineLevel="0" collapsed="false">
      <c r="A474" s="45"/>
      <c r="B474" s="42"/>
      <c r="C474" s="46"/>
      <c r="D474" s="46"/>
      <c r="E474" s="43"/>
      <c r="F474" s="43"/>
      <c r="G474" s="43"/>
      <c r="H474" s="47" t="str">
        <f aca="false">IF(AND($A474="",$B474="",$C474="",$D474=""),"",IF(OR($A474="",$B474="",$C474=""),"Add month, product and units",IF(I474="","Product not found",IF(AND($D474&lt;&gt;"",N($D474)&gt;N($C474)),"Orders are more than units sold",""))))</f>
        <v/>
      </c>
      <c r="I474" s="22" t="str">
        <f aca="false">IF($B474="","",IF($E474&lt;&gt;"",$E474,IFERROR(INDEX(Products!$C$6:$C$55,MATCH($B474,Products!$A$6:$A$55,0)),"")))</f>
        <v/>
      </c>
      <c r="J474" s="22" t="str">
        <f aca="false">IF(OR($A474="",$B474="",$C474="",I474="",AND($D474&lt;&gt;"",N($D474)&gt;N($C474))),"",$C474*I474)</f>
        <v/>
      </c>
      <c r="K474" s="21" t="str">
        <f aca="false">IF(J474="","",IF($D474&lt;&gt;"",$D474,$C474))</f>
        <v/>
      </c>
      <c r="L474" s="22" t="str">
        <f aca="false">IF(J474="","",J474*(INDEX(Products!$D$6:$D$55,MATCH($B474,Products!$A$6:$A$55,0))+INDEX(Products!$E$6:$E$55,MATCH($B474,Products!$A$6:$A$55,0))))</f>
        <v/>
      </c>
      <c r="M474" s="22" t="str">
        <f aca="false">IF(J474="","",K474*INDEX(Products!$F$6:$F$55,MATCH($B474,Products!$A$6:$A$55,0)))</f>
        <v/>
      </c>
      <c r="N474" s="22" t="str">
        <f aca="false">IF(J474="","",$C474*N(INDEX(Products!$G$6:$G$55,MATCH($B474,Products!$A$6:$A$55,0))))</f>
        <v/>
      </c>
      <c r="O474" s="22" t="str">
        <f aca="false">IF(J474="","",J474-N($G474)-L474-M474-N474-N($F474))</f>
        <v/>
      </c>
      <c r="P474" s="48" t="str">
        <f aca="false">IF(J474="","",YEAR($A474))</f>
        <v/>
      </c>
      <c r="Q474" s="48" t="str">
        <f aca="false">IF(J474="","",MONTH($A474))</f>
        <v/>
      </c>
    </row>
    <row r="475" customFormat="false" ht="15" hidden="false" customHeight="false" outlineLevel="0" collapsed="false">
      <c r="A475" s="45"/>
      <c r="B475" s="42"/>
      <c r="C475" s="46"/>
      <c r="D475" s="46"/>
      <c r="E475" s="43"/>
      <c r="F475" s="43"/>
      <c r="G475" s="43"/>
      <c r="H475" s="47" t="str">
        <f aca="false">IF(AND($A475="",$B475="",$C475="",$D475=""),"",IF(OR($A475="",$B475="",$C475=""),"Add month, product and units",IF(I475="","Product not found",IF(AND($D475&lt;&gt;"",N($D475)&gt;N($C475)),"Orders are more than units sold",""))))</f>
        <v/>
      </c>
      <c r="I475" s="22" t="str">
        <f aca="false">IF($B475="","",IF($E475&lt;&gt;"",$E475,IFERROR(INDEX(Products!$C$6:$C$55,MATCH($B475,Products!$A$6:$A$55,0)),"")))</f>
        <v/>
      </c>
      <c r="J475" s="22" t="str">
        <f aca="false">IF(OR($A475="",$B475="",$C475="",I475="",AND($D475&lt;&gt;"",N($D475)&gt;N($C475))),"",$C475*I475)</f>
        <v/>
      </c>
      <c r="K475" s="21" t="str">
        <f aca="false">IF(J475="","",IF($D475&lt;&gt;"",$D475,$C475))</f>
        <v/>
      </c>
      <c r="L475" s="22" t="str">
        <f aca="false">IF(J475="","",J475*(INDEX(Products!$D$6:$D$55,MATCH($B475,Products!$A$6:$A$55,0))+INDEX(Products!$E$6:$E$55,MATCH($B475,Products!$A$6:$A$55,0))))</f>
        <v/>
      </c>
      <c r="M475" s="22" t="str">
        <f aca="false">IF(J475="","",K475*INDEX(Products!$F$6:$F$55,MATCH($B475,Products!$A$6:$A$55,0)))</f>
        <v/>
      </c>
      <c r="N475" s="22" t="str">
        <f aca="false">IF(J475="","",$C475*N(INDEX(Products!$G$6:$G$55,MATCH($B475,Products!$A$6:$A$55,0))))</f>
        <v/>
      </c>
      <c r="O475" s="22" t="str">
        <f aca="false">IF(J475="","",J475-N($G475)-L475-M475-N475-N($F475))</f>
        <v/>
      </c>
      <c r="P475" s="48" t="str">
        <f aca="false">IF(J475="","",YEAR($A475))</f>
        <v/>
      </c>
      <c r="Q475" s="48" t="str">
        <f aca="false">IF(J475="","",MONTH($A475))</f>
        <v/>
      </c>
    </row>
    <row r="476" customFormat="false" ht="15" hidden="false" customHeight="false" outlineLevel="0" collapsed="false">
      <c r="A476" s="45"/>
      <c r="B476" s="42"/>
      <c r="C476" s="46"/>
      <c r="D476" s="46"/>
      <c r="E476" s="43"/>
      <c r="F476" s="43"/>
      <c r="G476" s="43"/>
      <c r="H476" s="47" t="str">
        <f aca="false">IF(AND($A476="",$B476="",$C476="",$D476=""),"",IF(OR($A476="",$B476="",$C476=""),"Add month, product and units",IF(I476="","Product not found",IF(AND($D476&lt;&gt;"",N($D476)&gt;N($C476)),"Orders are more than units sold",""))))</f>
        <v/>
      </c>
      <c r="I476" s="22" t="str">
        <f aca="false">IF($B476="","",IF($E476&lt;&gt;"",$E476,IFERROR(INDEX(Products!$C$6:$C$55,MATCH($B476,Products!$A$6:$A$55,0)),"")))</f>
        <v/>
      </c>
      <c r="J476" s="22" t="str">
        <f aca="false">IF(OR($A476="",$B476="",$C476="",I476="",AND($D476&lt;&gt;"",N($D476)&gt;N($C476))),"",$C476*I476)</f>
        <v/>
      </c>
      <c r="K476" s="21" t="str">
        <f aca="false">IF(J476="","",IF($D476&lt;&gt;"",$D476,$C476))</f>
        <v/>
      </c>
      <c r="L476" s="22" t="str">
        <f aca="false">IF(J476="","",J476*(INDEX(Products!$D$6:$D$55,MATCH($B476,Products!$A$6:$A$55,0))+INDEX(Products!$E$6:$E$55,MATCH($B476,Products!$A$6:$A$55,0))))</f>
        <v/>
      </c>
      <c r="M476" s="22" t="str">
        <f aca="false">IF(J476="","",K476*INDEX(Products!$F$6:$F$55,MATCH($B476,Products!$A$6:$A$55,0)))</f>
        <v/>
      </c>
      <c r="N476" s="22" t="str">
        <f aca="false">IF(J476="","",$C476*N(INDEX(Products!$G$6:$G$55,MATCH($B476,Products!$A$6:$A$55,0))))</f>
        <v/>
      </c>
      <c r="O476" s="22" t="str">
        <f aca="false">IF(J476="","",J476-N($G476)-L476-M476-N476-N($F476))</f>
        <v/>
      </c>
      <c r="P476" s="48" t="str">
        <f aca="false">IF(J476="","",YEAR($A476))</f>
        <v/>
      </c>
      <c r="Q476" s="48" t="str">
        <f aca="false">IF(J476="","",MONTH($A476))</f>
        <v/>
      </c>
    </row>
    <row r="477" customFormat="false" ht="15" hidden="false" customHeight="false" outlineLevel="0" collapsed="false">
      <c r="A477" s="45"/>
      <c r="B477" s="42"/>
      <c r="C477" s="46"/>
      <c r="D477" s="46"/>
      <c r="E477" s="43"/>
      <c r="F477" s="43"/>
      <c r="G477" s="43"/>
      <c r="H477" s="47" t="str">
        <f aca="false">IF(AND($A477="",$B477="",$C477="",$D477=""),"",IF(OR($A477="",$B477="",$C477=""),"Add month, product and units",IF(I477="","Product not found",IF(AND($D477&lt;&gt;"",N($D477)&gt;N($C477)),"Orders are more than units sold",""))))</f>
        <v/>
      </c>
      <c r="I477" s="22" t="str">
        <f aca="false">IF($B477="","",IF($E477&lt;&gt;"",$E477,IFERROR(INDEX(Products!$C$6:$C$55,MATCH($B477,Products!$A$6:$A$55,0)),"")))</f>
        <v/>
      </c>
      <c r="J477" s="22" t="str">
        <f aca="false">IF(OR($A477="",$B477="",$C477="",I477="",AND($D477&lt;&gt;"",N($D477)&gt;N($C477))),"",$C477*I477)</f>
        <v/>
      </c>
      <c r="K477" s="21" t="str">
        <f aca="false">IF(J477="","",IF($D477&lt;&gt;"",$D477,$C477))</f>
        <v/>
      </c>
      <c r="L477" s="22" t="str">
        <f aca="false">IF(J477="","",J477*(INDEX(Products!$D$6:$D$55,MATCH($B477,Products!$A$6:$A$55,0))+INDEX(Products!$E$6:$E$55,MATCH($B477,Products!$A$6:$A$55,0))))</f>
        <v/>
      </c>
      <c r="M477" s="22" t="str">
        <f aca="false">IF(J477="","",K477*INDEX(Products!$F$6:$F$55,MATCH($B477,Products!$A$6:$A$55,0)))</f>
        <v/>
      </c>
      <c r="N477" s="22" t="str">
        <f aca="false">IF(J477="","",$C477*N(INDEX(Products!$G$6:$G$55,MATCH($B477,Products!$A$6:$A$55,0))))</f>
        <v/>
      </c>
      <c r="O477" s="22" t="str">
        <f aca="false">IF(J477="","",J477-N($G477)-L477-M477-N477-N($F477))</f>
        <v/>
      </c>
      <c r="P477" s="48" t="str">
        <f aca="false">IF(J477="","",YEAR($A477))</f>
        <v/>
      </c>
      <c r="Q477" s="48" t="str">
        <f aca="false">IF(J477="","",MONTH($A477))</f>
        <v/>
      </c>
    </row>
    <row r="478" customFormat="false" ht="15" hidden="false" customHeight="false" outlineLevel="0" collapsed="false">
      <c r="A478" s="45"/>
      <c r="B478" s="42"/>
      <c r="C478" s="46"/>
      <c r="D478" s="46"/>
      <c r="E478" s="43"/>
      <c r="F478" s="43"/>
      <c r="G478" s="43"/>
      <c r="H478" s="47" t="str">
        <f aca="false">IF(AND($A478="",$B478="",$C478="",$D478=""),"",IF(OR($A478="",$B478="",$C478=""),"Add month, product and units",IF(I478="","Product not found",IF(AND($D478&lt;&gt;"",N($D478)&gt;N($C478)),"Orders are more than units sold",""))))</f>
        <v/>
      </c>
      <c r="I478" s="22" t="str">
        <f aca="false">IF($B478="","",IF($E478&lt;&gt;"",$E478,IFERROR(INDEX(Products!$C$6:$C$55,MATCH($B478,Products!$A$6:$A$55,0)),"")))</f>
        <v/>
      </c>
      <c r="J478" s="22" t="str">
        <f aca="false">IF(OR($A478="",$B478="",$C478="",I478="",AND($D478&lt;&gt;"",N($D478)&gt;N($C478))),"",$C478*I478)</f>
        <v/>
      </c>
      <c r="K478" s="21" t="str">
        <f aca="false">IF(J478="","",IF($D478&lt;&gt;"",$D478,$C478))</f>
        <v/>
      </c>
      <c r="L478" s="22" t="str">
        <f aca="false">IF(J478="","",J478*(INDEX(Products!$D$6:$D$55,MATCH($B478,Products!$A$6:$A$55,0))+INDEX(Products!$E$6:$E$55,MATCH($B478,Products!$A$6:$A$55,0))))</f>
        <v/>
      </c>
      <c r="M478" s="22" t="str">
        <f aca="false">IF(J478="","",K478*INDEX(Products!$F$6:$F$55,MATCH($B478,Products!$A$6:$A$55,0)))</f>
        <v/>
      </c>
      <c r="N478" s="22" t="str">
        <f aca="false">IF(J478="","",$C478*N(INDEX(Products!$G$6:$G$55,MATCH($B478,Products!$A$6:$A$55,0))))</f>
        <v/>
      </c>
      <c r="O478" s="22" t="str">
        <f aca="false">IF(J478="","",J478-N($G478)-L478-M478-N478-N($F478))</f>
        <v/>
      </c>
      <c r="P478" s="48" t="str">
        <f aca="false">IF(J478="","",YEAR($A478))</f>
        <v/>
      </c>
      <c r="Q478" s="48" t="str">
        <f aca="false">IF(J478="","",MONTH($A478))</f>
        <v/>
      </c>
    </row>
    <row r="479" customFormat="false" ht="15" hidden="false" customHeight="false" outlineLevel="0" collapsed="false">
      <c r="A479" s="45"/>
      <c r="B479" s="42"/>
      <c r="C479" s="46"/>
      <c r="D479" s="46"/>
      <c r="E479" s="43"/>
      <c r="F479" s="43"/>
      <c r="G479" s="43"/>
      <c r="H479" s="47" t="str">
        <f aca="false">IF(AND($A479="",$B479="",$C479="",$D479=""),"",IF(OR($A479="",$B479="",$C479=""),"Add month, product and units",IF(I479="","Product not found",IF(AND($D479&lt;&gt;"",N($D479)&gt;N($C479)),"Orders are more than units sold",""))))</f>
        <v/>
      </c>
      <c r="I479" s="22" t="str">
        <f aca="false">IF($B479="","",IF($E479&lt;&gt;"",$E479,IFERROR(INDEX(Products!$C$6:$C$55,MATCH($B479,Products!$A$6:$A$55,0)),"")))</f>
        <v/>
      </c>
      <c r="J479" s="22" t="str">
        <f aca="false">IF(OR($A479="",$B479="",$C479="",I479="",AND($D479&lt;&gt;"",N($D479)&gt;N($C479))),"",$C479*I479)</f>
        <v/>
      </c>
      <c r="K479" s="21" t="str">
        <f aca="false">IF(J479="","",IF($D479&lt;&gt;"",$D479,$C479))</f>
        <v/>
      </c>
      <c r="L479" s="22" t="str">
        <f aca="false">IF(J479="","",J479*(INDEX(Products!$D$6:$D$55,MATCH($B479,Products!$A$6:$A$55,0))+INDEX(Products!$E$6:$E$55,MATCH($B479,Products!$A$6:$A$55,0))))</f>
        <v/>
      </c>
      <c r="M479" s="22" t="str">
        <f aca="false">IF(J479="","",K479*INDEX(Products!$F$6:$F$55,MATCH($B479,Products!$A$6:$A$55,0)))</f>
        <v/>
      </c>
      <c r="N479" s="22" t="str">
        <f aca="false">IF(J479="","",$C479*N(INDEX(Products!$G$6:$G$55,MATCH($B479,Products!$A$6:$A$55,0))))</f>
        <v/>
      </c>
      <c r="O479" s="22" t="str">
        <f aca="false">IF(J479="","",J479-N($G479)-L479-M479-N479-N($F479))</f>
        <v/>
      </c>
      <c r="P479" s="48" t="str">
        <f aca="false">IF(J479="","",YEAR($A479))</f>
        <v/>
      </c>
      <c r="Q479" s="48" t="str">
        <f aca="false">IF(J479="","",MONTH($A479))</f>
        <v/>
      </c>
    </row>
    <row r="480" customFormat="false" ht="15" hidden="false" customHeight="false" outlineLevel="0" collapsed="false">
      <c r="A480" s="45"/>
      <c r="B480" s="42"/>
      <c r="C480" s="46"/>
      <c r="D480" s="46"/>
      <c r="E480" s="43"/>
      <c r="F480" s="43"/>
      <c r="G480" s="43"/>
      <c r="H480" s="47" t="str">
        <f aca="false">IF(AND($A480="",$B480="",$C480="",$D480=""),"",IF(OR($A480="",$B480="",$C480=""),"Add month, product and units",IF(I480="","Product not found",IF(AND($D480&lt;&gt;"",N($D480)&gt;N($C480)),"Orders are more than units sold",""))))</f>
        <v/>
      </c>
      <c r="I480" s="22" t="str">
        <f aca="false">IF($B480="","",IF($E480&lt;&gt;"",$E480,IFERROR(INDEX(Products!$C$6:$C$55,MATCH($B480,Products!$A$6:$A$55,0)),"")))</f>
        <v/>
      </c>
      <c r="J480" s="22" t="str">
        <f aca="false">IF(OR($A480="",$B480="",$C480="",I480="",AND($D480&lt;&gt;"",N($D480)&gt;N($C480))),"",$C480*I480)</f>
        <v/>
      </c>
      <c r="K480" s="21" t="str">
        <f aca="false">IF(J480="","",IF($D480&lt;&gt;"",$D480,$C480))</f>
        <v/>
      </c>
      <c r="L480" s="22" t="str">
        <f aca="false">IF(J480="","",J480*(INDEX(Products!$D$6:$D$55,MATCH($B480,Products!$A$6:$A$55,0))+INDEX(Products!$E$6:$E$55,MATCH($B480,Products!$A$6:$A$55,0))))</f>
        <v/>
      </c>
      <c r="M480" s="22" t="str">
        <f aca="false">IF(J480="","",K480*INDEX(Products!$F$6:$F$55,MATCH($B480,Products!$A$6:$A$55,0)))</f>
        <v/>
      </c>
      <c r="N480" s="22" t="str">
        <f aca="false">IF(J480="","",$C480*N(INDEX(Products!$G$6:$G$55,MATCH($B480,Products!$A$6:$A$55,0))))</f>
        <v/>
      </c>
      <c r="O480" s="22" t="str">
        <f aca="false">IF(J480="","",J480-N($G480)-L480-M480-N480-N($F480))</f>
        <v/>
      </c>
      <c r="P480" s="48" t="str">
        <f aca="false">IF(J480="","",YEAR($A480))</f>
        <v/>
      </c>
      <c r="Q480" s="48" t="str">
        <f aca="false">IF(J480="","",MONTH($A480))</f>
        <v/>
      </c>
    </row>
    <row r="481" customFormat="false" ht="15" hidden="false" customHeight="false" outlineLevel="0" collapsed="false">
      <c r="A481" s="45"/>
      <c r="B481" s="42"/>
      <c r="C481" s="46"/>
      <c r="D481" s="46"/>
      <c r="E481" s="43"/>
      <c r="F481" s="43"/>
      <c r="G481" s="43"/>
      <c r="H481" s="47" t="str">
        <f aca="false">IF(AND($A481="",$B481="",$C481="",$D481=""),"",IF(OR($A481="",$B481="",$C481=""),"Add month, product and units",IF(I481="","Product not found",IF(AND($D481&lt;&gt;"",N($D481)&gt;N($C481)),"Orders are more than units sold",""))))</f>
        <v/>
      </c>
      <c r="I481" s="22" t="str">
        <f aca="false">IF($B481="","",IF($E481&lt;&gt;"",$E481,IFERROR(INDEX(Products!$C$6:$C$55,MATCH($B481,Products!$A$6:$A$55,0)),"")))</f>
        <v/>
      </c>
      <c r="J481" s="22" t="str">
        <f aca="false">IF(OR($A481="",$B481="",$C481="",I481="",AND($D481&lt;&gt;"",N($D481)&gt;N($C481))),"",$C481*I481)</f>
        <v/>
      </c>
      <c r="K481" s="21" t="str">
        <f aca="false">IF(J481="","",IF($D481&lt;&gt;"",$D481,$C481))</f>
        <v/>
      </c>
      <c r="L481" s="22" t="str">
        <f aca="false">IF(J481="","",J481*(INDEX(Products!$D$6:$D$55,MATCH($B481,Products!$A$6:$A$55,0))+INDEX(Products!$E$6:$E$55,MATCH($B481,Products!$A$6:$A$55,0))))</f>
        <v/>
      </c>
      <c r="M481" s="22" t="str">
        <f aca="false">IF(J481="","",K481*INDEX(Products!$F$6:$F$55,MATCH($B481,Products!$A$6:$A$55,0)))</f>
        <v/>
      </c>
      <c r="N481" s="22" t="str">
        <f aca="false">IF(J481="","",$C481*N(INDEX(Products!$G$6:$G$55,MATCH($B481,Products!$A$6:$A$55,0))))</f>
        <v/>
      </c>
      <c r="O481" s="22" t="str">
        <f aca="false">IF(J481="","",J481-N($G481)-L481-M481-N481-N($F481))</f>
        <v/>
      </c>
      <c r="P481" s="48" t="str">
        <f aca="false">IF(J481="","",YEAR($A481))</f>
        <v/>
      </c>
      <c r="Q481" s="48" t="str">
        <f aca="false">IF(J481="","",MONTH($A481))</f>
        <v/>
      </c>
    </row>
    <row r="482" customFormat="false" ht="15" hidden="false" customHeight="false" outlineLevel="0" collapsed="false">
      <c r="A482" s="45"/>
      <c r="B482" s="42"/>
      <c r="C482" s="46"/>
      <c r="D482" s="46"/>
      <c r="E482" s="43"/>
      <c r="F482" s="43"/>
      <c r="G482" s="43"/>
      <c r="H482" s="47" t="str">
        <f aca="false">IF(AND($A482="",$B482="",$C482="",$D482=""),"",IF(OR($A482="",$B482="",$C482=""),"Add month, product and units",IF(I482="","Product not found",IF(AND($D482&lt;&gt;"",N($D482)&gt;N($C482)),"Orders are more than units sold",""))))</f>
        <v/>
      </c>
      <c r="I482" s="22" t="str">
        <f aca="false">IF($B482="","",IF($E482&lt;&gt;"",$E482,IFERROR(INDEX(Products!$C$6:$C$55,MATCH($B482,Products!$A$6:$A$55,0)),"")))</f>
        <v/>
      </c>
      <c r="J482" s="22" t="str">
        <f aca="false">IF(OR($A482="",$B482="",$C482="",I482="",AND($D482&lt;&gt;"",N($D482)&gt;N($C482))),"",$C482*I482)</f>
        <v/>
      </c>
      <c r="K482" s="21" t="str">
        <f aca="false">IF(J482="","",IF($D482&lt;&gt;"",$D482,$C482))</f>
        <v/>
      </c>
      <c r="L482" s="22" t="str">
        <f aca="false">IF(J482="","",J482*(INDEX(Products!$D$6:$D$55,MATCH($B482,Products!$A$6:$A$55,0))+INDEX(Products!$E$6:$E$55,MATCH($B482,Products!$A$6:$A$55,0))))</f>
        <v/>
      </c>
      <c r="M482" s="22" t="str">
        <f aca="false">IF(J482="","",K482*INDEX(Products!$F$6:$F$55,MATCH($B482,Products!$A$6:$A$55,0)))</f>
        <v/>
      </c>
      <c r="N482" s="22" t="str">
        <f aca="false">IF(J482="","",$C482*N(INDEX(Products!$G$6:$G$55,MATCH($B482,Products!$A$6:$A$55,0))))</f>
        <v/>
      </c>
      <c r="O482" s="22" t="str">
        <f aca="false">IF(J482="","",J482-N($G482)-L482-M482-N482-N($F482))</f>
        <v/>
      </c>
      <c r="P482" s="48" t="str">
        <f aca="false">IF(J482="","",YEAR($A482))</f>
        <v/>
      </c>
      <c r="Q482" s="48" t="str">
        <f aca="false">IF(J482="","",MONTH($A482))</f>
        <v/>
      </c>
    </row>
    <row r="483" customFormat="false" ht="15" hidden="false" customHeight="false" outlineLevel="0" collapsed="false">
      <c r="A483" s="45"/>
      <c r="B483" s="42"/>
      <c r="C483" s="46"/>
      <c r="D483" s="46"/>
      <c r="E483" s="43"/>
      <c r="F483" s="43"/>
      <c r="G483" s="43"/>
      <c r="H483" s="47" t="str">
        <f aca="false">IF(AND($A483="",$B483="",$C483="",$D483=""),"",IF(OR($A483="",$B483="",$C483=""),"Add month, product and units",IF(I483="","Product not found",IF(AND($D483&lt;&gt;"",N($D483)&gt;N($C483)),"Orders are more than units sold",""))))</f>
        <v/>
      </c>
      <c r="I483" s="22" t="str">
        <f aca="false">IF($B483="","",IF($E483&lt;&gt;"",$E483,IFERROR(INDEX(Products!$C$6:$C$55,MATCH($B483,Products!$A$6:$A$55,0)),"")))</f>
        <v/>
      </c>
      <c r="J483" s="22" t="str">
        <f aca="false">IF(OR($A483="",$B483="",$C483="",I483="",AND($D483&lt;&gt;"",N($D483)&gt;N($C483))),"",$C483*I483)</f>
        <v/>
      </c>
      <c r="K483" s="21" t="str">
        <f aca="false">IF(J483="","",IF($D483&lt;&gt;"",$D483,$C483))</f>
        <v/>
      </c>
      <c r="L483" s="22" t="str">
        <f aca="false">IF(J483="","",J483*(INDEX(Products!$D$6:$D$55,MATCH($B483,Products!$A$6:$A$55,0))+INDEX(Products!$E$6:$E$55,MATCH($B483,Products!$A$6:$A$55,0))))</f>
        <v/>
      </c>
      <c r="M483" s="22" t="str">
        <f aca="false">IF(J483="","",K483*INDEX(Products!$F$6:$F$55,MATCH($B483,Products!$A$6:$A$55,0)))</f>
        <v/>
      </c>
      <c r="N483" s="22" t="str">
        <f aca="false">IF(J483="","",$C483*N(INDEX(Products!$G$6:$G$55,MATCH($B483,Products!$A$6:$A$55,0))))</f>
        <v/>
      </c>
      <c r="O483" s="22" t="str">
        <f aca="false">IF(J483="","",J483-N($G483)-L483-M483-N483-N($F483))</f>
        <v/>
      </c>
      <c r="P483" s="48" t="str">
        <f aca="false">IF(J483="","",YEAR($A483))</f>
        <v/>
      </c>
      <c r="Q483" s="48" t="str">
        <f aca="false">IF(J483="","",MONTH($A483))</f>
        <v/>
      </c>
    </row>
    <row r="484" customFormat="false" ht="15" hidden="false" customHeight="false" outlineLevel="0" collapsed="false">
      <c r="A484" s="45"/>
      <c r="B484" s="42"/>
      <c r="C484" s="46"/>
      <c r="D484" s="46"/>
      <c r="E484" s="43"/>
      <c r="F484" s="43"/>
      <c r="G484" s="43"/>
      <c r="H484" s="47" t="str">
        <f aca="false">IF(AND($A484="",$B484="",$C484="",$D484=""),"",IF(OR($A484="",$B484="",$C484=""),"Add month, product and units",IF(I484="","Product not found",IF(AND($D484&lt;&gt;"",N($D484)&gt;N($C484)),"Orders are more than units sold",""))))</f>
        <v/>
      </c>
      <c r="I484" s="22" t="str">
        <f aca="false">IF($B484="","",IF($E484&lt;&gt;"",$E484,IFERROR(INDEX(Products!$C$6:$C$55,MATCH($B484,Products!$A$6:$A$55,0)),"")))</f>
        <v/>
      </c>
      <c r="J484" s="22" t="str">
        <f aca="false">IF(OR($A484="",$B484="",$C484="",I484="",AND($D484&lt;&gt;"",N($D484)&gt;N($C484))),"",$C484*I484)</f>
        <v/>
      </c>
      <c r="K484" s="21" t="str">
        <f aca="false">IF(J484="","",IF($D484&lt;&gt;"",$D484,$C484))</f>
        <v/>
      </c>
      <c r="L484" s="22" t="str">
        <f aca="false">IF(J484="","",J484*(INDEX(Products!$D$6:$D$55,MATCH($B484,Products!$A$6:$A$55,0))+INDEX(Products!$E$6:$E$55,MATCH($B484,Products!$A$6:$A$55,0))))</f>
        <v/>
      </c>
      <c r="M484" s="22" t="str">
        <f aca="false">IF(J484="","",K484*INDEX(Products!$F$6:$F$55,MATCH($B484,Products!$A$6:$A$55,0)))</f>
        <v/>
      </c>
      <c r="N484" s="22" t="str">
        <f aca="false">IF(J484="","",$C484*N(INDEX(Products!$G$6:$G$55,MATCH($B484,Products!$A$6:$A$55,0))))</f>
        <v/>
      </c>
      <c r="O484" s="22" t="str">
        <f aca="false">IF(J484="","",J484-N($G484)-L484-M484-N484-N($F484))</f>
        <v/>
      </c>
      <c r="P484" s="48" t="str">
        <f aca="false">IF(J484="","",YEAR($A484))</f>
        <v/>
      </c>
      <c r="Q484" s="48" t="str">
        <f aca="false">IF(J484="","",MONTH($A484))</f>
        <v/>
      </c>
    </row>
    <row r="485" customFormat="false" ht="15" hidden="false" customHeight="false" outlineLevel="0" collapsed="false">
      <c r="A485" s="45"/>
      <c r="B485" s="42"/>
      <c r="C485" s="46"/>
      <c r="D485" s="46"/>
      <c r="E485" s="43"/>
      <c r="F485" s="43"/>
      <c r="G485" s="43"/>
      <c r="H485" s="47" t="str">
        <f aca="false">IF(AND($A485="",$B485="",$C485="",$D485=""),"",IF(OR($A485="",$B485="",$C485=""),"Add month, product and units",IF(I485="","Product not found",IF(AND($D485&lt;&gt;"",N($D485)&gt;N($C485)),"Orders are more than units sold",""))))</f>
        <v/>
      </c>
      <c r="I485" s="22" t="str">
        <f aca="false">IF($B485="","",IF($E485&lt;&gt;"",$E485,IFERROR(INDEX(Products!$C$6:$C$55,MATCH($B485,Products!$A$6:$A$55,0)),"")))</f>
        <v/>
      </c>
      <c r="J485" s="22" t="str">
        <f aca="false">IF(OR($A485="",$B485="",$C485="",I485="",AND($D485&lt;&gt;"",N($D485)&gt;N($C485))),"",$C485*I485)</f>
        <v/>
      </c>
      <c r="K485" s="21" t="str">
        <f aca="false">IF(J485="","",IF($D485&lt;&gt;"",$D485,$C485))</f>
        <v/>
      </c>
      <c r="L485" s="22" t="str">
        <f aca="false">IF(J485="","",J485*(INDEX(Products!$D$6:$D$55,MATCH($B485,Products!$A$6:$A$55,0))+INDEX(Products!$E$6:$E$55,MATCH($B485,Products!$A$6:$A$55,0))))</f>
        <v/>
      </c>
      <c r="M485" s="22" t="str">
        <f aca="false">IF(J485="","",K485*INDEX(Products!$F$6:$F$55,MATCH($B485,Products!$A$6:$A$55,0)))</f>
        <v/>
      </c>
      <c r="N485" s="22" t="str">
        <f aca="false">IF(J485="","",$C485*N(INDEX(Products!$G$6:$G$55,MATCH($B485,Products!$A$6:$A$55,0))))</f>
        <v/>
      </c>
      <c r="O485" s="22" t="str">
        <f aca="false">IF(J485="","",J485-N($G485)-L485-M485-N485-N($F485))</f>
        <v/>
      </c>
      <c r="P485" s="48" t="str">
        <f aca="false">IF(J485="","",YEAR($A485))</f>
        <v/>
      </c>
      <c r="Q485" s="48" t="str">
        <f aca="false">IF(J485="","",MONTH($A485))</f>
        <v/>
      </c>
    </row>
    <row r="486" customFormat="false" ht="15" hidden="false" customHeight="false" outlineLevel="0" collapsed="false">
      <c r="A486" s="45"/>
      <c r="B486" s="42"/>
      <c r="C486" s="46"/>
      <c r="D486" s="46"/>
      <c r="E486" s="43"/>
      <c r="F486" s="43"/>
      <c r="G486" s="43"/>
      <c r="H486" s="47" t="str">
        <f aca="false">IF(AND($A486="",$B486="",$C486="",$D486=""),"",IF(OR($A486="",$B486="",$C486=""),"Add month, product and units",IF(I486="","Product not found",IF(AND($D486&lt;&gt;"",N($D486)&gt;N($C486)),"Orders are more than units sold",""))))</f>
        <v/>
      </c>
      <c r="I486" s="22" t="str">
        <f aca="false">IF($B486="","",IF($E486&lt;&gt;"",$E486,IFERROR(INDEX(Products!$C$6:$C$55,MATCH($B486,Products!$A$6:$A$55,0)),"")))</f>
        <v/>
      </c>
      <c r="J486" s="22" t="str">
        <f aca="false">IF(OR($A486="",$B486="",$C486="",I486="",AND($D486&lt;&gt;"",N($D486)&gt;N($C486))),"",$C486*I486)</f>
        <v/>
      </c>
      <c r="K486" s="21" t="str">
        <f aca="false">IF(J486="","",IF($D486&lt;&gt;"",$D486,$C486))</f>
        <v/>
      </c>
      <c r="L486" s="22" t="str">
        <f aca="false">IF(J486="","",J486*(INDEX(Products!$D$6:$D$55,MATCH($B486,Products!$A$6:$A$55,0))+INDEX(Products!$E$6:$E$55,MATCH($B486,Products!$A$6:$A$55,0))))</f>
        <v/>
      </c>
      <c r="M486" s="22" t="str">
        <f aca="false">IF(J486="","",K486*INDEX(Products!$F$6:$F$55,MATCH($B486,Products!$A$6:$A$55,0)))</f>
        <v/>
      </c>
      <c r="N486" s="22" t="str">
        <f aca="false">IF(J486="","",$C486*N(INDEX(Products!$G$6:$G$55,MATCH($B486,Products!$A$6:$A$55,0))))</f>
        <v/>
      </c>
      <c r="O486" s="22" t="str">
        <f aca="false">IF(J486="","",J486-N($G486)-L486-M486-N486-N($F486))</f>
        <v/>
      </c>
      <c r="P486" s="48" t="str">
        <f aca="false">IF(J486="","",YEAR($A486))</f>
        <v/>
      </c>
      <c r="Q486" s="48" t="str">
        <f aca="false">IF(J486="","",MONTH($A486))</f>
        <v/>
      </c>
    </row>
    <row r="487" customFormat="false" ht="15" hidden="false" customHeight="false" outlineLevel="0" collapsed="false">
      <c r="A487" s="45"/>
      <c r="B487" s="42"/>
      <c r="C487" s="46"/>
      <c r="D487" s="46"/>
      <c r="E487" s="43"/>
      <c r="F487" s="43"/>
      <c r="G487" s="43"/>
      <c r="H487" s="47" t="str">
        <f aca="false">IF(AND($A487="",$B487="",$C487="",$D487=""),"",IF(OR($A487="",$B487="",$C487=""),"Add month, product and units",IF(I487="","Product not found",IF(AND($D487&lt;&gt;"",N($D487)&gt;N($C487)),"Orders are more than units sold",""))))</f>
        <v/>
      </c>
      <c r="I487" s="22" t="str">
        <f aca="false">IF($B487="","",IF($E487&lt;&gt;"",$E487,IFERROR(INDEX(Products!$C$6:$C$55,MATCH($B487,Products!$A$6:$A$55,0)),"")))</f>
        <v/>
      </c>
      <c r="J487" s="22" t="str">
        <f aca="false">IF(OR($A487="",$B487="",$C487="",I487="",AND($D487&lt;&gt;"",N($D487)&gt;N($C487))),"",$C487*I487)</f>
        <v/>
      </c>
      <c r="K487" s="21" t="str">
        <f aca="false">IF(J487="","",IF($D487&lt;&gt;"",$D487,$C487))</f>
        <v/>
      </c>
      <c r="L487" s="22" t="str">
        <f aca="false">IF(J487="","",J487*(INDEX(Products!$D$6:$D$55,MATCH($B487,Products!$A$6:$A$55,0))+INDEX(Products!$E$6:$E$55,MATCH($B487,Products!$A$6:$A$55,0))))</f>
        <v/>
      </c>
      <c r="M487" s="22" t="str">
        <f aca="false">IF(J487="","",K487*INDEX(Products!$F$6:$F$55,MATCH($B487,Products!$A$6:$A$55,0)))</f>
        <v/>
      </c>
      <c r="N487" s="22" t="str">
        <f aca="false">IF(J487="","",$C487*N(INDEX(Products!$G$6:$G$55,MATCH($B487,Products!$A$6:$A$55,0))))</f>
        <v/>
      </c>
      <c r="O487" s="22" t="str">
        <f aca="false">IF(J487="","",J487-N($G487)-L487-M487-N487-N($F487))</f>
        <v/>
      </c>
      <c r="P487" s="48" t="str">
        <f aca="false">IF(J487="","",YEAR($A487))</f>
        <v/>
      </c>
      <c r="Q487" s="48" t="str">
        <f aca="false">IF(J487="","",MONTH($A487))</f>
        <v/>
      </c>
    </row>
    <row r="488" customFormat="false" ht="15" hidden="false" customHeight="false" outlineLevel="0" collapsed="false">
      <c r="A488" s="45"/>
      <c r="B488" s="42"/>
      <c r="C488" s="46"/>
      <c r="D488" s="46"/>
      <c r="E488" s="43"/>
      <c r="F488" s="43"/>
      <c r="G488" s="43"/>
      <c r="H488" s="47" t="str">
        <f aca="false">IF(AND($A488="",$B488="",$C488="",$D488=""),"",IF(OR($A488="",$B488="",$C488=""),"Add month, product and units",IF(I488="","Product not found",IF(AND($D488&lt;&gt;"",N($D488)&gt;N($C488)),"Orders are more than units sold",""))))</f>
        <v/>
      </c>
      <c r="I488" s="22" t="str">
        <f aca="false">IF($B488="","",IF($E488&lt;&gt;"",$E488,IFERROR(INDEX(Products!$C$6:$C$55,MATCH($B488,Products!$A$6:$A$55,0)),"")))</f>
        <v/>
      </c>
      <c r="J488" s="22" t="str">
        <f aca="false">IF(OR($A488="",$B488="",$C488="",I488="",AND($D488&lt;&gt;"",N($D488)&gt;N($C488))),"",$C488*I488)</f>
        <v/>
      </c>
      <c r="K488" s="21" t="str">
        <f aca="false">IF(J488="","",IF($D488&lt;&gt;"",$D488,$C488))</f>
        <v/>
      </c>
      <c r="L488" s="22" t="str">
        <f aca="false">IF(J488="","",J488*(INDEX(Products!$D$6:$D$55,MATCH($B488,Products!$A$6:$A$55,0))+INDEX(Products!$E$6:$E$55,MATCH($B488,Products!$A$6:$A$55,0))))</f>
        <v/>
      </c>
      <c r="M488" s="22" t="str">
        <f aca="false">IF(J488="","",K488*INDEX(Products!$F$6:$F$55,MATCH($B488,Products!$A$6:$A$55,0)))</f>
        <v/>
      </c>
      <c r="N488" s="22" t="str">
        <f aca="false">IF(J488="","",$C488*N(INDEX(Products!$G$6:$G$55,MATCH($B488,Products!$A$6:$A$55,0))))</f>
        <v/>
      </c>
      <c r="O488" s="22" t="str">
        <f aca="false">IF(J488="","",J488-N($G488)-L488-M488-N488-N($F488))</f>
        <v/>
      </c>
      <c r="P488" s="48" t="str">
        <f aca="false">IF(J488="","",YEAR($A488))</f>
        <v/>
      </c>
      <c r="Q488" s="48" t="str">
        <f aca="false">IF(J488="","",MONTH($A488))</f>
        <v/>
      </c>
    </row>
    <row r="489" customFormat="false" ht="15" hidden="false" customHeight="false" outlineLevel="0" collapsed="false">
      <c r="A489" s="45"/>
      <c r="B489" s="42"/>
      <c r="C489" s="46"/>
      <c r="D489" s="46"/>
      <c r="E489" s="43"/>
      <c r="F489" s="43"/>
      <c r="G489" s="43"/>
      <c r="H489" s="47" t="str">
        <f aca="false">IF(AND($A489="",$B489="",$C489="",$D489=""),"",IF(OR($A489="",$B489="",$C489=""),"Add month, product and units",IF(I489="","Product not found",IF(AND($D489&lt;&gt;"",N($D489)&gt;N($C489)),"Orders are more than units sold",""))))</f>
        <v/>
      </c>
      <c r="I489" s="22" t="str">
        <f aca="false">IF($B489="","",IF($E489&lt;&gt;"",$E489,IFERROR(INDEX(Products!$C$6:$C$55,MATCH($B489,Products!$A$6:$A$55,0)),"")))</f>
        <v/>
      </c>
      <c r="J489" s="22" t="str">
        <f aca="false">IF(OR($A489="",$B489="",$C489="",I489="",AND($D489&lt;&gt;"",N($D489)&gt;N($C489))),"",$C489*I489)</f>
        <v/>
      </c>
      <c r="K489" s="21" t="str">
        <f aca="false">IF(J489="","",IF($D489&lt;&gt;"",$D489,$C489))</f>
        <v/>
      </c>
      <c r="L489" s="22" t="str">
        <f aca="false">IF(J489="","",J489*(INDEX(Products!$D$6:$D$55,MATCH($B489,Products!$A$6:$A$55,0))+INDEX(Products!$E$6:$E$55,MATCH($B489,Products!$A$6:$A$55,0))))</f>
        <v/>
      </c>
      <c r="M489" s="22" t="str">
        <f aca="false">IF(J489="","",K489*INDEX(Products!$F$6:$F$55,MATCH($B489,Products!$A$6:$A$55,0)))</f>
        <v/>
      </c>
      <c r="N489" s="22" t="str">
        <f aca="false">IF(J489="","",$C489*N(INDEX(Products!$G$6:$G$55,MATCH($B489,Products!$A$6:$A$55,0))))</f>
        <v/>
      </c>
      <c r="O489" s="22" t="str">
        <f aca="false">IF(J489="","",J489-N($G489)-L489-M489-N489-N($F489))</f>
        <v/>
      </c>
      <c r="P489" s="48" t="str">
        <f aca="false">IF(J489="","",YEAR($A489))</f>
        <v/>
      </c>
      <c r="Q489" s="48" t="str">
        <f aca="false">IF(J489="","",MONTH($A489))</f>
        <v/>
      </c>
    </row>
    <row r="490" customFormat="false" ht="15" hidden="false" customHeight="false" outlineLevel="0" collapsed="false">
      <c r="A490" s="45"/>
      <c r="B490" s="42"/>
      <c r="C490" s="46"/>
      <c r="D490" s="46"/>
      <c r="E490" s="43"/>
      <c r="F490" s="43"/>
      <c r="G490" s="43"/>
      <c r="H490" s="47" t="str">
        <f aca="false">IF(AND($A490="",$B490="",$C490="",$D490=""),"",IF(OR($A490="",$B490="",$C490=""),"Add month, product and units",IF(I490="","Product not found",IF(AND($D490&lt;&gt;"",N($D490)&gt;N($C490)),"Orders are more than units sold",""))))</f>
        <v/>
      </c>
      <c r="I490" s="22" t="str">
        <f aca="false">IF($B490="","",IF($E490&lt;&gt;"",$E490,IFERROR(INDEX(Products!$C$6:$C$55,MATCH($B490,Products!$A$6:$A$55,0)),"")))</f>
        <v/>
      </c>
      <c r="J490" s="22" t="str">
        <f aca="false">IF(OR($A490="",$B490="",$C490="",I490="",AND($D490&lt;&gt;"",N($D490)&gt;N($C490))),"",$C490*I490)</f>
        <v/>
      </c>
      <c r="K490" s="21" t="str">
        <f aca="false">IF(J490="","",IF($D490&lt;&gt;"",$D490,$C490))</f>
        <v/>
      </c>
      <c r="L490" s="22" t="str">
        <f aca="false">IF(J490="","",J490*(INDEX(Products!$D$6:$D$55,MATCH($B490,Products!$A$6:$A$55,0))+INDEX(Products!$E$6:$E$55,MATCH($B490,Products!$A$6:$A$55,0))))</f>
        <v/>
      </c>
      <c r="M490" s="22" t="str">
        <f aca="false">IF(J490="","",K490*INDEX(Products!$F$6:$F$55,MATCH($B490,Products!$A$6:$A$55,0)))</f>
        <v/>
      </c>
      <c r="N490" s="22" t="str">
        <f aca="false">IF(J490="","",$C490*N(INDEX(Products!$G$6:$G$55,MATCH($B490,Products!$A$6:$A$55,0))))</f>
        <v/>
      </c>
      <c r="O490" s="22" t="str">
        <f aca="false">IF(J490="","",J490-N($G490)-L490-M490-N490-N($F490))</f>
        <v/>
      </c>
      <c r="P490" s="48" t="str">
        <f aca="false">IF(J490="","",YEAR($A490))</f>
        <v/>
      </c>
      <c r="Q490" s="48" t="str">
        <f aca="false">IF(J490="","",MONTH($A490))</f>
        <v/>
      </c>
    </row>
    <row r="491" customFormat="false" ht="15" hidden="false" customHeight="false" outlineLevel="0" collapsed="false">
      <c r="A491" s="45"/>
      <c r="B491" s="42"/>
      <c r="C491" s="46"/>
      <c r="D491" s="46"/>
      <c r="E491" s="43"/>
      <c r="F491" s="43"/>
      <c r="G491" s="43"/>
      <c r="H491" s="47" t="str">
        <f aca="false">IF(AND($A491="",$B491="",$C491="",$D491=""),"",IF(OR($A491="",$B491="",$C491=""),"Add month, product and units",IF(I491="","Product not found",IF(AND($D491&lt;&gt;"",N($D491)&gt;N($C491)),"Orders are more than units sold",""))))</f>
        <v/>
      </c>
      <c r="I491" s="22" t="str">
        <f aca="false">IF($B491="","",IF($E491&lt;&gt;"",$E491,IFERROR(INDEX(Products!$C$6:$C$55,MATCH($B491,Products!$A$6:$A$55,0)),"")))</f>
        <v/>
      </c>
      <c r="J491" s="22" t="str">
        <f aca="false">IF(OR($A491="",$B491="",$C491="",I491="",AND($D491&lt;&gt;"",N($D491)&gt;N($C491))),"",$C491*I491)</f>
        <v/>
      </c>
      <c r="K491" s="21" t="str">
        <f aca="false">IF(J491="","",IF($D491&lt;&gt;"",$D491,$C491))</f>
        <v/>
      </c>
      <c r="L491" s="22" t="str">
        <f aca="false">IF(J491="","",J491*(INDEX(Products!$D$6:$D$55,MATCH($B491,Products!$A$6:$A$55,0))+INDEX(Products!$E$6:$E$55,MATCH($B491,Products!$A$6:$A$55,0))))</f>
        <v/>
      </c>
      <c r="M491" s="22" t="str">
        <f aca="false">IF(J491="","",K491*INDEX(Products!$F$6:$F$55,MATCH($B491,Products!$A$6:$A$55,0)))</f>
        <v/>
      </c>
      <c r="N491" s="22" t="str">
        <f aca="false">IF(J491="","",$C491*N(INDEX(Products!$G$6:$G$55,MATCH($B491,Products!$A$6:$A$55,0))))</f>
        <v/>
      </c>
      <c r="O491" s="22" t="str">
        <f aca="false">IF(J491="","",J491-N($G491)-L491-M491-N491-N($F491))</f>
        <v/>
      </c>
      <c r="P491" s="48" t="str">
        <f aca="false">IF(J491="","",YEAR($A491))</f>
        <v/>
      </c>
      <c r="Q491" s="48" t="str">
        <f aca="false">IF(J491="","",MONTH($A491))</f>
        <v/>
      </c>
    </row>
    <row r="492" customFormat="false" ht="15" hidden="false" customHeight="false" outlineLevel="0" collapsed="false">
      <c r="A492" s="45"/>
      <c r="B492" s="42"/>
      <c r="C492" s="46"/>
      <c r="D492" s="46"/>
      <c r="E492" s="43"/>
      <c r="F492" s="43"/>
      <c r="G492" s="43"/>
      <c r="H492" s="47" t="str">
        <f aca="false">IF(AND($A492="",$B492="",$C492="",$D492=""),"",IF(OR($A492="",$B492="",$C492=""),"Add month, product and units",IF(I492="","Product not found",IF(AND($D492&lt;&gt;"",N($D492)&gt;N($C492)),"Orders are more than units sold",""))))</f>
        <v/>
      </c>
      <c r="I492" s="22" t="str">
        <f aca="false">IF($B492="","",IF($E492&lt;&gt;"",$E492,IFERROR(INDEX(Products!$C$6:$C$55,MATCH($B492,Products!$A$6:$A$55,0)),"")))</f>
        <v/>
      </c>
      <c r="J492" s="22" t="str">
        <f aca="false">IF(OR($A492="",$B492="",$C492="",I492="",AND($D492&lt;&gt;"",N($D492)&gt;N($C492))),"",$C492*I492)</f>
        <v/>
      </c>
      <c r="K492" s="21" t="str">
        <f aca="false">IF(J492="","",IF($D492&lt;&gt;"",$D492,$C492))</f>
        <v/>
      </c>
      <c r="L492" s="22" t="str">
        <f aca="false">IF(J492="","",J492*(INDEX(Products!$D$6:$D$55,MATCH($B492,Products!$A$6:$A$55,0))+INDEX(Products!$E$6:$E$55,MATCH($B492,Products!$A$6:$A$55,0))))</f>
        <v/>
      </c>
      <c r="M492" s="22" t="str">
        <f aca="false">IF(J492="","",K492*INDEX(Products!$F$6:$F$55,MATCH($B492,Products!$A$6:$A$55,0)))</f>
        <v/>
      </c>
      <c r="N492" s="22" t="str">
        <f aca="false">IF(J492="","",$C492*N(INDEX(Products!$G$6:$G$55,MATCH($B492,Products!$A$6:$A$55,0))))</f>
        <v/>
      </c>
      <c r="O492" s="22" t="str">
        <f aca="false">IF(J492="","",J492-N($G492)-L492-M492-N492-N($F492))</f>
        <v/>
      </c>
      <c r="P492" s="48" t="str">
        <f aca="false">IF(J492="","",YEAR($A492))</f>
        <v/>
      </c>
      <c r="Q492" s="48" t="str">
        <f aca="false">IF(J492="","",MONTH($A492))</f>
        <v/>
      </c>
    </row>
    <row r="493" customFormat="false" ht="15" hidden="false" customHeight="false" outlineLevel="0" collapsed="false">
      <c r="A493" s="45"/>
      <c r="B493" s="42"/>
      <c r="C493" s="46"/>
      <c r="D493" s="46"/>
      <c r="E493" s="43"/>
      <c r="F493" s="43"/>
      <c r="G493" s="43"/>
      <c r="H493" s="47" t="str">
        <f aca="false">IF(AND($A493="",$B493="",$C493="",$D493=""),"",IF(OR($A493="",$B493="",$C493=""),"Add month, product and units",IF(I493="","Product not found",IF(AND($D493&lt;&gt;"",N($D493)&gt;N($C493)),"Orders are more than units sold",""))))</f>
        <v/>
      </c>
      <c r="I493" s="22" t="str">
        <f aca="false">IF($B493="","",IF($E493&lt;&gt;"",$E493,IFERROR(INDEX(Products!$C$6:$C$55,MATCH($B493,Products!$A$6:$A$55,0)),"")))</f>
        <v/>
      </c>
      <c r="J493" s="22" t="str">
        <f aca="false">IF(OR($A493="",$B493="",$C493="",I493="",AND($D493&lt;&gt;"",N($D493)&gt;N($C493))),"",$C493*I493)</f>
        <v/>
      </c>
      <c r="K493" s="21" t="str">
        <f aca="false">IF(J493="","",IF($D493&lt;&gt;"",$D493,$C493))</f>
        <v/>
      </c>
      <c r="L493" s="22" t="str">
        <f aca="false">IF(J493="","",J493*(INDEX(Products!$D$6:$D$55,MATCH($B493,Products!$A$6:$A$55,0))+INDEX(Products!$E$6:$E$55,MATCH($B493,Products!$A$6:$A$55,0))))</f>
        <v/>
      </c>
      <c r="M493" s="22" t="str">
        <f aca="false">IF(J493="","",K493*INDEX(Products!$F$6:$F$55,MATCH($B493,Products!$A$6:$A$55,0)))</f>
        <v/>
      </c>
      <c r="N493" s="22" t="str">
        <f aca="false">IF(J493="","",$C493*N(INDEX(Products!$G$6:$G$55,MATCH($B493,Products!$A$6:$A$55,0))))</f>
        <v/>
      </c>
      <c r="O493" s="22" t="str">
        <f aca="false">IF(J493="","",J493-N($G493)-L493-M493-N493-N($F493))</f>
        <v/>
      </c>
      <c r="P493" s="48" t="str">
        <f aca="false">IF(J493="","",YEAR($A493))</f>
        <v/>
      </c>
      <c r="Q493" s="48" t="str">
        <f aca="false">IF(J493="","",MONTH($A493))</f>
        <v/>
      </c>
    </row>
    <row r="494" customFormat="false" ht="15" hidden="false" customHeight="false" outlineLevel="0" collapsed="false">
      <c r="A494" s="45"/>
      <c r="B494" s="42"/>
      <c r="C494" s="46"/>
      <c r="D494" s="46"/>
      <c r="E494" s="43"/>
      <c r="F494" s="43"/>
      <c r="G494" s="43"/>
      <c r="H494" s="47" t="str">
        <f aca="false">IF(AND($A494="",$B494="",$C494="",$D494=""),"",IF(OR($A494="",$B494="",$C494=""),"Add month, product and units",IF(I494="","Product not found",IF(AND($D494&lt;&gt;"",N($D494)&gt;N($C494)),"Orders are more than units sold",""))))</f>
        <v/>
      </c>
      <c r="I494" s="22" t="str">
        <f aca="false">IF($B494="","",IF($E494&lt;&gt;"",$E494,IFERROR(INDEX(Products!$C$6:$C$55,MATCH($B494,Products!$A$6:$A$55,0)),"")))</f>
        <v/>
      </c>
      <c r="J494" s="22" t="str">
        <f aca="false">IF(OR($A494="",$B494="",$C494="",I494="",AND($D494&lt;&gt;"",N($D494)&gt;N($C494))),"",$C494*I494)</f>
        <v/>
      </c>
      <c r="K494" s="21" t="str">
        <f aca="false">IF(J494="","",IF($D494&lt;&gt;"",$D494,$C494))</f>
        <v/>
      </c>
      <c r="L494" s="22" t="str">
        <f aca="false">IF(J494="","",J494*(INDEX(Products!$D$6:$D$55,MATCH($B494,Products!$A$6:$A$55,0))+INDEX(Products!$E$6:$E$55,MATCH($B494,Products!$A$6:$A$55,0))))</f>
        <v/>
      </c>
      <c r="M494" s="22" t="str">
        <f aca="false">IF(J494="","",K494*INDEX(Products!$F$6:$F$55,MATCH($B494,Products!$A$6:$A$55,0)))</f>
        <v/>
      </c>
      <c r="N494" s="22" t="str">
        <f aca="false">IF(J494="","",$C494*N(INDEX(Products!$G$6:$G$55,MATCH($B494,Products!$A$6:$A$55,0))))</f>
        <v/>
      </c>
      <c r="O494" s="22" t="str">
        <f aca="false">IF(J494="","",J494-N($G494)-L494-M494-N494-N($F494))</f>
        <v/>
      </c>
      <c r="P494" s="48" t="str">
        <f aca="false">IF(J494="","",YEAR($A494))</f>
        <v/>
      </c>
      <c r="Q494" s="48" t="str">
        <f aca="false">IF(J494="","",MONTH($A494))</f>
        <v/>
      </c>
    </row>
    <row r="495" customFormat="false" ht="15" hidden="false" customHeight="false" outlineLevel="0" collapsed="false">
      <c r="A495" s="45"/>
      <c r="B495" s="42"/>
      <c r="C495" s="46"/>
      <c r="D495" s="46"/>
      <c r="E495" s="43"/>
      <c r="F495" s="43"/>
      <c r="G495" s="43"/>
      <c r="H495" s="47" t="str">
        <f aca="false">IF(AND($A495="",$B495="",$C495="",$D495=""),"",IF(OR($A495="",$B495="",$C495=""),"Add month, product and units",IF(I495="","Product not found",IF(AND($D495&lt;&gt;"",N($D495)&gt;N($C495)),"Orders are more than units sold",""))))</f>
        <v/>
      </c>
      <c r="I495" s="22" t="str">
        <f aca="false">IF($B495="","",IF($E495&lt;&gt;"",$E495,IFERROR(INDEX(Products!$C$6:$C$55,MATCH($B495,Products!$A$6:$A$55,0)),"")))</f>
        <v/>
      </c>
      <c r="J495" s="22" t="str">
        <f aca="false">IF(OR($A495="",$B495="",$C495="",I495="",AND($D495&lt;&gt;"",N($D495)&gt;N($C495))),"",$C495*I495)</f>
        <v/>
      </c>
      <c r="K495" s="21" t="str">
        <f aca="false">IF(J495="","",IF($D495&lt;&gt;"",$D495,$C495))</f>
        <v/>
      </c>
      <c r="L495" s="22" t="str">
        <f aca="false">IF(J495="","",J495*(INDEX(Products!$D$6:$D$55,MATCH($B495,Products!$A$6:$A$55,0))+INDEX(Products!$E$6:$E$55,MATCH($B495,Products!$A$6:$A$55,0))))</f>
        <v/>
      </c>
      <c r="M495" s="22" t="str">
        <f aca="false">IF(J495="","",K495*INDEX(Products!$F$6:$F$55,MATCH($B495,Products!$A$6:$A$55,0)))</f>
        <v/>
      </c>
      <c r="N495" s="22" t="str">
        <f aca="false">IF(J495="","",$C495*N(INDEX(Products!$G$6:$G$55,MATCH($B495,Products!$A$6:$A$55,0))))</f>
        <v/>
      </c>
      <c r="O495" s="22" t="str">
        <f aca="false">IF(J495="","",J495-N($G495)-L495-M495-N495-N($F495))</f>
        <v/>
      </c>
      <c r="P495" s="48" t="str">
        <f aca="false">IF(J495="","",YEAR($A495))</f>
        <v/>
      </c>
      <c r="Q495" s="48" t="str">
        <f aca="false">IF(J495="","",MONTH($A495))</f>
        <v/>
      </c>
    </row>
    <row r="496" customFormat="false" ht="15" hidden="false" customHeight="false" outlineLevel="0" collapsed="false">
      <c r="A496" s="45"/>
      <c r="B496" s="42"/>
      <c r="C496" s="46"/>
      <c r="D496" s="46"/>
      <c r="E496" s="43"/>
      <c r="F496" s="43"/>
      <c r="G496" s="43"/>
      <c r="H496" s="47" t="str">
        <f aca="false">IF(AND($A496="",$B496="",$C496="",$D496=""),"",IF(OR($A496="",$B496="",$C496=""),"Add month, product and units",IF(I496="","Product not found",IF(AND($D496&lt;&gt;"",N($D496)&gt;N($C496)),"Orders are more than units sold",""))))</f>
        <v/>
      </c>
      <c r="I496" s="22" t="str">
        <f aca="false">IF($B496="","",IF($E496&lt;&gt;"",$E496,IFERROR(INDEX(Products!$C$6:$C$55,MATCH($B496,Products!$A$6:$A$55,0)),"")))</f>
        <v/>
      </c>
      <c r="J496" s="22" t="str">
        <f aca="false">IF(OR($A496="",$B496="",$C496="",I496="",AND($D496&lt;&gt;"",N($D496)&gt;N($C496))),"",$C496*I496)</f>
        <v/>
      </c>
      <c r="K496" s="21" t="str">
        <f aca="false">IF(J496="","",IF($D496&lt;&gt;"",$D496,$C496))</f>
        <v/>
      </c>
      <c r="L496" s="22" t="str">
        <f aca="false">IF(J496="","",J496*(INDEX(Products!$D$6:$D$55,MATCH($B496,Products!$A$6:$A$55,0))+INDEX(Products!$E$6:$E$55,MATCH($B496,Products!$A$6:$A$55,0))))</f>
        <v/>
      </c>
      <c r="M496" s="22" t="str">
        <f aca="false">IF(J496="","",K496*INDEX(Products!$F$6:$F$55,MATCH($B496,Products!$A$6:$A$55,0)))</f>
        <v/>
      </c>
      <c r="N496" s="22" t="str">
        <f aca="false">IF(J496="","",$C496*N(INDEX(Products!$G$6:$G$55,MATCH($B496,Products!$A$6:$A$55,0))))</f>
        <v/>
      </c>
      <c r="O496" s="22" t="str">
        <f aca="false">IF(J496="","",J496-N($G496)-L496-M496-N496-N($F496))</f>
        <v/>
      </c>
      <c r="P496" s="48" t="str">
        <f aca="false">IF(J496="","",YEAR($A496))</f>
        <v/>
      </c>
      <c r="Q496" s="48" t="str">
        <f aca="false">IF(J496="","",MONTH($A496))</f>
        <v/>
      </c>
    </row>
    <row r="497" customFormat="false" ht="15" hidden="false" customHeight="false" outlineLevel="0" collapsed="false">
      <c r="A497" s="45"/>
      <c r="B497" s="42"/>
      <c r="C497" s="46"/>
      <c r="D497" s="46"/>
      <c r="E497" s="43"/>
      <c r="F497" s="43"/>
      <c r="G497" s="43"/>
      <c r="H497" s="47" t="str">
        <f aca="false">IF(AND($A497="",$B497="",$C497="",$D497=""),"",IF(OR($A497="",$B497="",$C497=""),"Add month, product and units",IF(I497="","Product not found",IF(AND($D497&lt;&gt;"",N($D497)&gt;N($C497)),"Orders are more than units sold",""))))</f>
        <v/>
      </c>
      <c r="I497" s="22" t="str">
        <f aca="false">IF($B497="","",IF($E497&lt;&gt;"",$E497,IFERROR(INDEX(Products!$C$6:$C$55,MATCH($B497,Products!$A$6:$A$55,0)),"")))</f>
        <v/>
      </c>
      <c r="J497" s="22" t="str">
        <f aca="false">IF(OR($A497="",$B497="",$C497="",I497="",AND($D497&lt;&gt;"",N($D497)&gt;N($C497))),"",$C497*I497)</f>
        <v/>
      </c>
      <c r="K497" s="21" t="str">
        <f aca="false">IF(J497="","",IF($D497&lt;&gt;"",$D497,$C497))</f>
        <v/>
      </c>
      <c r="L497" s="22" t="str">
        <f aca="false">IF(J497="","",J497*(INDEX(Products!$D$6:$D$55,MATCH($B497,Products!$A$6:$A$55,0))+INDEX(Products!$E$6:$E$55,MATCH($B497,Products!$A$6:$A$55,0))))</f>
        <v/>
      </c>
      <c r="M497" s="22" t="str">
        <f aca="false">IF(J497="","",K497*INDEX(Products!$F$6:$F$55,MATCH($B497,Products!$A$6:$A$55,0)))</f>
        <v/>
      </c>
      <c r="N497" s="22" t="str">
        <f aca="false">IF(J497="","",$C497*N(INDEX(Products!$G$6:$G$55,MATCH($B497,Products!$A$6:$A$55,0))))</f>
        <v/>
      </c>
      <c r="O497" s="22" t="str">
        <f aca="false">IF(J497="","",J497-N($G497)-L497-M497-N497-N($F497))</f>
        <v/>
      </c>
      <c r="P497" s="48" t="str">
        <f aca="false">IF(J497="","",YEAR($A497))</f>
        <v/>
      </c>
      <c r="Q497" s="48" t="str">
        <f aca="false">IF(J497="","",MONTH($A497))</f>
        <v/>
      </c>
    </row>
    <row r="498" customFormat="false" ht="15" hidden="false" customHeight="false" outlineLevel="0" collapsed="false">
      <c r="A498" s="45"/>
      <c r="B498" s="42"/>
      <c r="C498" s="46"/>
      <c r="D498" s="46"/>
      <c r="E498" s="43"/>
      <c r="F498" s="43"/>
      <c r="G498" s="43"/>
      <c r="H498" s="47" t="str">
        <f aca="false">IF(AND($A498="",$B498="",$C498="",$D498=""),"",IF(OR($A498="",$B498="",$C498=""),"Add month, product and units",IF(I498="","Product not found",IF(AND($D498&lt;&gt;"",N($D498)&gt;N($C498)),"Orders are more than units sold",""))))</f>
        <v/>
      </c>
      <c r="I498" s="22" t="str">
        <f aca="false">IF($B498="","",IF($E498&lt;&gt;"",$E498,IFERROR(INDEX(Products!$C$6:$C$55,MATCH($B498,Products!$A$6:$A$55,0)),"")))</f>
        <v/>
      </c>
      <c r="J498" s="22" t="str">
        <f aca="false">IF(OR($A498="",$B498="",$C498="",I498="",AND($D498&lt;&gt;"",N($D498)&gt;N($C498))),"",$C498*I498)</f>
        <v/>
      </c>
      <c r="K498" s="21" t="str">
        <f aca="false">IF(J498="","",IF($D498&lt;&gt;"",$D498,$C498))</f>
        <v/>
      </c>
      <c r="L498" s="22" t="str">
        <f aca="false">IF(J498="","",J498*(INDEX(Products!$D$6:$D$55,MATCH($B498,Products!$A$6:$A$55,0))+INDEX(Products!$E$6:$E$55,MATCH($B498,Products!$A$6:$A$55,0))))</f>
        <v/>
      </c>
      <c r="M498" s="22" t="str">
        <f aca="false">IF(J498="","",K498*INDEX(Products!$F$6:$F$55,MATCH($B498,Products!$A$6:$A$55,0)))</f>
        <v/>
      </c>
      <c r="N498" s="22" t="str">
        <f aca="false">IF(J498="","",$C498*N(INDEX(Products!$G$6:$G$55,MATCH($B498,Products!$A$6:$A$55,0))))</f>
        <v/>
      </c>
      <c r="O498" s="22" t="str">
        <f aca="false">IF(J498="","",J498-N($G498)-L498-M498-N498-N($F498))</f>
        <v/>
      </c>
      <c r="P498" s="48" t="str">
        <f aca="false">IF(J498="","",YEAR($A498))</f>
        <v/>
      </c>
      <c r="Q498" s="48" t="str">
        <f aca="false">IF(J498="","",MONTH($A498))</f>
        <v/>
      </c>
    </row>
    <row r="499" customFormat="false" ht="15" hidden="false" customHeight="false" outlineLevel="0" collapsed="false">
      <c r="A499" s="45"/>
      <c r="B499" s="42"/>
      <c r="C499" s="46"/>
      <c r="D499" s="46"/>
      <c r="E499" s="43"/>
      <c r="F499" s="43"/>
      <c r="G499" s="43"/>
      <c r="H499" s="47" t="str">
        <f aca="false">IF(AND($A499="",$B499="",$C499="",$D499=""),"",IF(OR($A499="",$B499="",$C499=""),"Add month, product and units",IF(I499="","Product not found",IF(AND($D499&lt;&gt;"",N($D499)&gt;N($C499)),"Orders are more than units sold",""))))</f>
        <v/>
      </c>
      <c r="I499" s="22" t="str">
        <f aca="false">IF($B499="","",IF($E499&lt;&gt;"",$E499,IFERROR(INDEX(Products!$C$6:$C$55,MATCH($B499,Products!$A$6:$A$55,0)),"")))</f>
        <v/>
      </c>
      <c r="J499" s="22" t="str">
        <f aca="false">IF(OR($A499="",$B499="",$C499="",I499="",AND($D499&lt;&gt;"",N($D499)&gt;N($C499))),"",$C499*I499)</f>
        <v/>
      </c>
      <c r="K499" s="21" t="str">
        <f aca="false">IF(J499="","",IF($D499&lt;&gt;"",$D499,$C499))</f>
        <v/>
      </c>
      <c r="L499" s="22" t="str">
        <f aca="false">IF(J499="","",J499*(INDEX(Products!$D$6:$D$55,MATCH($B499,Products!$A$6:$A$55,0))+INDEX(Products!$E$6:$E$55,MATCH($B499,Products!$A$6:$A$55,0))))</f>
        <v/>
      </c>
      <c r="M499" s="22" t="str">
        <f aca="false">IF(J499="","",K499*INDEX(Products!$F$6:$F$55,MATCH($B499,Products!$A$6:$A$55,0)))</f>
        <v/>
      </c>
      <c r="N499" s="22" t="str">
        <f aca="false">IF(J499="","",$C499*N(INDEX(Products!$G$6:$G$55,MATCH($B499,Products!$A$6:$A$55,0))))</f>
        <v/>
      </c>
      <c r="O499" s="22" t="str">
        <f aca="false">IF(J499="","",J499-N($G499)-L499-M499-N499-N($F499))</f>
        <v/>
      </c>
      <c r="P499" s="48" t="str">
        <f aca="false">IF(J499="","",YEAR($A499))</f>
        <v/>
      </c>
      <c r="Q499" s="48" t="str">
        <f aca="false">IF(J499="","",MONTH($A499))</f>
        <v/>
      </c>
    </row>
    <row r="500" customFormat="false" ht="15" hidden="false" customHeight="false" outlineLevel="0" collapsed="false">
      <c r="A500" s="45"/>
      <c r="B500" s="42"/>
      <c r="C500" s="46"/>
      <c r="D500" s="46"/>
      <c r="E500" s="43"/>
      <c r="F500" s="43"/>
      <c r="G500" s="43"/>
      <c r="H500" s="47" t="str">
        <f aca="false">IF(AND($A500="",$B500="",$C500="",$D500=""),"",IF(OR($A500="",$B500="",$C500=""),"Add month, product and units",IF(I500="","Product not found",IF(AND($D500&lt;&gt;"",N($D500)&gt;N($C500)),"Orders are more than units sold",""))))</f>
        <v/>
      </c>
      <c r="I500" s="22" t="str">
        <f aca="false">IF($B500="","",IF($E500&lt;&gt;"",$E500,IFERROR(INDEX(Products!$C$6:$C$55,MATCH($B500,Products!$A$6:$A$55,0)),"")))</f>
        <v/>
      </c>
      <c r="J500" s="22" t="str">
        <f aca="false">IF(OR($A500="",$B500="",$C500="",I500="",AND($D500&lt;&gt;"",N($D500)&gt;N($C500))),"",$C500*I500)</f>
        <v/>
      </c>
      <c r="K500" s="21" t="str">
        <f aca="false">IF(J500="","",IF($D500&lt;&gt;"",$D500,$C500))</f>
        <v/>
      </c>
      <c r="L500" s="22" t="str">
        <f aca="false">IF(J500="","",J500*(INDEX(Products!$D$6:$D$55,MATCH($B500,Products!$A$6:$A$55,0))+INDEX(Products!$E$6:$E$55,MATCH($B500,Products!$A$6:$A$55,0))))</f>
        <v/>
      </c>
      <c r="M500" s="22" t="str">
        <f aca="false">IF(J500="","",K500*INDEX(Products!$F$6:$F$55,MATCH($B500,Products!$A$6:$A$55,0)))</f>
        <v/>
      </c>
      <c r="N500" s="22" t="str">
        <f aca="false">IF(J500="","",$C500*N(INDEX(Products!$G$6:$G$55,MATCH($B500,Products!$A$6:$A$55,0))))</f>
        <v/>
      </c>
      <c r="O500" s="22" t="str">
        <f aca="false">IF(J500="","",J500-N($G500)-L500-M500-N500-N($F500))</f>
        <v/>
      </c>
      <c r="P500" s="48" t="str">
        <f aca="false">IF(J500="","",YEAR($A500))</f>
        <v/>
      </c>
      <c r="Q500" s="48" t="str">
        <f aca="false">IF(J500="","",MONTH($A500))</f>
        <v/>
      </c>
    </row>
    <row r="501" customFormat="false" ht="15" hidden="false" customHeight="false" outlineLevel="0" collapsed="false">
      <c r="A501" s="45"/>
      <c r="B501" s="42"/>
      <c r="C501" s="46"/>
      <c r="D501" s="46"/>
      <c r="E501" s="43"/>
      <c r="F501" s="43"/>
      <c r="G501" s="43"/>
      <c r="H501" s="47" t="str">
        <f aca="false">IF(AND($A501="",$B501="",$C501="",$D501=""),"",IF(OR($A501="",$B501="",$C501=""),"Add month, product and units",IF(I501="","Product not found",IF(AND($D501&lt;&gt;"",N($D501)&gt;N($C501)),"Orders are more than units sold",""))))</f>
        <v/>
      </c>
      <c r="I501" s="22" t="str">
        <f aca="false">IF($B501="","",IF($E501&lt;&gt;"",$E501,IFERROR(INDEX(Products!$C$6:$C$55,MATCH($B501,Products!$A$6:$A$55,0)),"")))</f>
        <v/>
      </c>
      <c r="J501" s="22" t="str">
        <f aca="false">IF(OR($A501="",$B501="",$C501="",I501="",AND($D501&lt;&gt;"",N($D501)&gt;N($C501))),"",$C501*I501)</f>
        <v/>
      </c>
      <c r="K501" s="21" t="str">
        <f aca="false">IF(J501="","",IF($D501&lt;&gt;"",$D501,$C501))</f>
        <v/>
      </c>
      <c r="L501" s="22" t="str">
        <f aca="false">IF(J501="","",J501*(INDEX(Products!$D$6:$D$55,MATCH($B501,Products!$A$6:$A$55,0))+INDEX(Products!$E$6:$E$55,MATCH($B501,Products!$A$6:$A$55,0))))</f>
        <v/>
      </c>
      <c r="M501" s="22" t="str">
        <f aca="false">IF(J501="","",K501*INDEX(Products!$F$6:$F$55,MATCH($B501,Products!$A$6:$A$55,0)))</f>
        <v/>
      </c>
      <c r="N501" s="22" t="str">
        <f aca="false">IF(J501="","",$C501*N(INDEX(Products!$G$6:$G$55,MATCH($B501,Products!$A$6:$A$55,0))))</f>
        <v/>
      </c>
      <c r="O501" s="22" t="str">
        <f aca="false">IF(J501="","",J501-N($G501)-L501-M501-N501-N($F501))</f>
        <v/>
      </c>
      <c r="P501" s="48" t="str">
        <f aca="false">IF(J501="","",YEAR($A501))</f>
        <v/>
      </c>
      <c r="Q501" s="48" t="str">
        <f aca="false">IF(J501="","",MONTH($A501))</f>
        <v/>
      </c>
    </row>
    <row r="502" customFormat="false" ht="15" hidden="false" customHeight="false" outlineLevel="0" collapsed="false">
      <c r="A502" s="45"/>
      <c r="B502" s="42"/>
      <c r="C502" s="46"/>
      <c r="D502" s="46"/>
      <c r="E502" s="43"/>
      <c r="F502" s="43"/>
      <c r="G502" s="43"/>
      <c r="H502" s="47" t="str">
        <f aca="false">IF(AND($A502="",$B502="",$C502="",$D502=""),"",IF(OR($A502="",$B502="",$C502=""),"Add month, product and units",IF(I502="","Product not found",IF(AND($D502&lt;&gt;"",N($D502)&gt;N($C502)),"Orders are more than units sold",""))))</f>
        <v/>
      </c>
      <c r="I502" s="22" t="str">
        <f aca="false">IF($B502="","",IF($E502&lt;&gt;"",$E502,IFERROR(INDEX(Products!$C$6:$C$55,MATCH($B502,Products!$A$6:$A$55,0)),"")))</f>
        <v/>
      </c>
      <c r="J502" s="22" t="str">
        <f aca="false">IF(OR($A502="",$B502="",$C502="",I502="",AND($D502&lt;&gt;"",N($D502)&gt;N($C502))),"",$C502*I502)</f>
        <v/>
      </c>
      <c r="K502" s="21" t="str">
        <f aca="false">IF(J502="","",IF($D502&lt;&gt;"",$D502,$C502))</f>
        <v/>
      </c>
      <c r="L502" s="22" t="str">
        <f aca="false">IF(J502="","",J502*(INDEX(Products!$D$6:$D$55,MATCH($B502,Products!$A$6:$A$55,0))+INDEX(Products!$E$6:$E$55,MATCH($B502,Products!$A$6:$A$55,0))))</f>
        <v/>
      </c>
      <c r="M502" s="22" t="str">
        <f aca="false">IF(J502="","",K502*INDEX(Products!$F$6:$F$55,MATCH($B502,Products!$A$6:$A$55,0)))</f>
        <v/>
      </c>
      <c r="N502" s="22" t="str">
        <f aca="false">IF(J502="","",$C502*N(INDEX(Products!$G$6:$G$55,MATCH($B502,Products!$A$6:$A$55,0))))</f>
        <v/>
      </c>
      <c r="O502" s="22" t="str">
        <f aca="false">IF(J502="","",J502-N($G502)-L502-M502-N502-N($F502))</f>
        <v/>
      </c>
      <c r="P502" s="48" t="str">
        <f aca="false">IF(J502="","",YEAR($A502))</f>
        <v/>
      </c>
      <c r="Q502" s="48" t="str">
        <f aca="false">IF(J502="","",MONTH($A502))</f>
        <v/>
      </c>
    </row>
    <row r="503" customFormat="false" ht="15" hidden="false" customHeight="false" outlineLevel="0" collapsed="false">
      <c r="A503" s="45"/>
      <c r="B503" s="42"/>
      <c r="C503" s="46"/>
      <c r="D503" s="46"/>
      <c r="E503" s="43"/>
      <c r="F503" s="43"/>
      <c r="G503" s="43"/>
      <c r="H503" s="47" t="str">
        <f aca="false">IF(AND($A503="",$B503="",$C503="",$D503=""),"",IF(OR($A503="",$B503="",$C503=""),"Add month, product and units",IF(I503="","Product not found",IF(AND($D503&lt;&gt;"",N($D503)&gt;N($C503)),"Orders are more than units sold",""))))</f>
        <v/>
      </c>
      <c r="I503" s="22" t="str">
        <f aca="false">IF($B503="","",IF($E503&lt;&gt;"",$E503,IFERROR(INDEX(Products!$C$6:$C$55,MATCH($B503,Products!$A$6:$A$55,0)),"")))</f>
        <v/>
      </c>
      <c r="J503" s="22" t="str">
        <f aca="false">IF(OR($A503="",$B503="",$C503="",I503="",AND($D503&lt;&gt;"",N($D503)&gt;N($C503))),"",$C503*I503)</f>
        <v/>
      </c>
      <c r="K503" s="21" t="str">
        <f aca="false">IF(J503="","",IF($D503&lt;&gt;"",$D503,$C503))</f>
        <v/>
      </c>
      <c r="L503" s="22" t="str">
        <f aca="false">IF(J503="","",J503*(INDEX(Products!$D$6:$D$55,MATCH($B503,Products!$A$6:$A$55,0))+INDEX(Products!$E$6:$E$55,MATCH($B503,Products!$A$6:$A$55,0))))</f>
        <v/>
      </c>
      <c r="M503" s="22" t="str">
        <f aca="false">IF(J503="","",K503*INDEX(Products!$F$6:$F$55,MATCH($B503,Products!$A$6:$A$55,0)))</f>
        <v/>
      </c>
      <c r="N503" s="22" t="str">
        <f aca="false">IF(J503="","",$C503*N(INDEX(Products!$G$6:$G$55,MATCH($B503,Products!$A$6:$A$55,0))))</f>
        <v/>
      </c>
      <c r="O503" s="22" t="str">
        <f aca="false">IF(J503="","",J503-N($G503)-L503-M503-N503-N($F503))</f>
        <v/>
      </c>
      <c r="P503" s="48" t="str">
        <f aca="false">IF(J503="","",YEAR($A503))</f>
        <v/>
      </c>
      <c r="Q503" s="48" t="str">
        <f aca="false">IF(J503="","",MONTH($A503))</f>
        <v/>
      </c>
    </row>
    <row r="504" customFormat="false" ht="15" hidden="false" customHeight="false" outlineLevel="0" collapsed="false">
      <c r="A504" s="45"/>
      <c r="B504" s="42"/>
      <c r="C504" s="46"/>
      <c r="D504" s="46"/>
      <c r="E504" s="43"/>
      <c r="F504" s="43"/>
      <c r="G504" s="43"/>
      <c r="H504" s="47" t="str">
        <f aca="false">IF(AND($A504="",$B504="",$C504="",$D504=""),"",IF(OR($A504="",$B504="",$C504=""),"Add month, product and units",IF(I504="","Product not found",IF(AND($D504&lt;&gt;"",N($D504)&gt;N($C504)),"Orders are more than units sold",""))))</f>
        <v/>
      </c>
      <c r="I504" s="22" t="str">
        <f aca="false">IF($B504="","",IF($E504&lt;&gt;"",$E504,IFERROR(INDEX(Products!$C$6:$C$55,MATCH($B504,Products!$A$6:$A$55,0)),"")))</f>
        <v/>
      </c>
      <c r="J504" s="22" t="str">
        <f aca="false">IF(OR($A504="",$B504="",$C504="",I504="",AND($D504&lt;&gt;"",N($D504)&gt;N($C504))),"",$C504*I504)</f>
        <v/>
      </c>
      <c r="K504" s="21" t="str">
        <f aca="false">IF(J504="","",IF($D504&lt;&gt;"",$D504,$C504))</f>
        <v/>
      </c>
      <c r="L504" s="22" t="str">
        <f aca="false">IF(J504="","",J504*(INDEX(Products!$D$6:$D$55,MATCH($B504,Products!$A$6:$A$55,0))+INDEX(Products!$E$6:$E$55,MATCH($B504,Products!$A$6:$A$55,0))))</f>
        <v/>
      </c>
      <c r="M504" s="22" t="str">
        <f aca="false">IF(J504="","",K504*INDEX(Products!$F$6:$F$55,MATCH($B504,Products!$A$6:$A$55,0)))</f>
        <v/>
      </c>
      <c r="N504" s="22" t="str">
        <f aca="false">IF(J504="","",$C504*N(INDEX(Products!$G$6:$G$55,MATCH($B504,Products!$A$6:$A$55,0))))</f>
        <v/>
      </c>
      <c r="O504" s="22" t="str">
        <f aca="false">IF(J504="","",J504-N($G504)-L504-M504-N504-N($F504))</f>
        <v/>
      </c>
      <c r="P504" s="48" t="str">
        <f aca="false">IF(J504="","",YEAR($A504))</f>
        <v/>
      </c>
      <c r="Q504" s="48" t="str">
        <f aca="false">IF(J504="","",MONTH($A504))</f>
        <v/>
      </c>
    </row>
    <row r="505" customFormat="false" ht="15" hidden="false" customHeight="false" outlineLevel="0" collapsed="false">
      <c r="A505" s="45"/>
      <c r="B505" s="42"/>
      <c r="C505" s="46"/>
      <c r="D505" s="46"/>
      <c r="E505" s="43"/>
      <c r="F505" s="43"/>
      <c r="G505" s="43"/>
      <c r="H505" s="47" t="str">
        <f aca="false">IF(AND($A505="",$B505="",$C505="",$D505=""),"",IF(OR($A505="",$B505="",$C505=""),"Add month, product and units",IF(I505="","Product not found",IF(AND($D505&lt;&gt;"",N($D505)&gt;N($C505)),"Orders are more than units sold",""))))</f>
        <v/>
      </c>
      <c r="I505" s="22" t="str">
        <f aca="false">IF($B505="","",IF($E505&lt;&gt;"",$E505,IFERROR(INDEX(Products!$C$6:$C$55,MATCH($B505,Products!$A$6:$A$55,0)),"")))</f>
        <v/>
      </c>
      <c r="J505" s="22" t="str">
        <f aca="false">IF(OR($A505="",$B505="",$C505="",I505="",AND($D505&lt;&gt;"",N($D505)&gt;N($C505))),"",$C505*I505)</f>
        <v/>
      </c>
      <c r="K505" s="21" t="str">
        <f aca="false">IF(J505="","",IF($D505&lt;&gt;"",$D505,$C505))</f>
        <v/>
      </c>
      <c r="L505" s="22" t="str">
        <f aca="false">IF(J505="","",J505*(INDEX(Products!$D$6:$D$55,MATCH($B505,Products!$A$6:$A$55,0))+INDEX(Products!$E$6:$E$55,MATCH($B505,Products!$A$6:$A$55,0))))</f>
        <v/>
      </c>
      <c r="M505" s="22" t="str">
        <f aca="false">IF(J505="","",K505*INDEX(Products!$F$6:$F$55,MATCH($B505,Products!$A$6:$A$55,0)))</f>
        <v/>
      </c>
      <c r="N505" s="22" t="str">
        <f aca="false">IF(J505="","",$C505*N(INDEX(Products!$G$6:$G$55,MATCH($B505,Products!$A$6:$A$55,0))))</f>
        <v/>
      </c>
      <c r="O505" s="22" t="str">
        <f aca="false">IF(J505="","",J505-N($G505)-L505-M505-N505-N($F505))</f>
        <v/>
      </c>
      <c r="P505" s="48" t="str">
        <f aca="false">IF(J505="","",YEAR($A505))</f>
        <v/>
      </c>
      <c r="Q505" s="48" t="str">
        <f aca="false">IF(J505="","",MONTH($A505))</f>
        <v/>
      </c>
    </row>
    <row r="506" customFormat="false" ht="15" hidden="false" customHeight="false" outlineLevel="0" collapsed="false">
      <c r="A506" s="45"/>
      <c r="B506" s="42"/>
      <c r="C506" s="46"/>
      <c r="D506" s="46"/>
      <c r="E506" s="43"/>
      <c r="F506" s="43"/>
      <c r="G506" s="43"/>
      <c r="H506" s="47" t="str">
        <f aca="false">IF(AND($A506="",$B506="",$C506="",$D506=""),"",IF(OR($A506="",$B506="",$C506=""),"Add month, product and units",IF(I506="","Product not found",IF(AND($D506&lt;&gt;"",N($D506)&gt;N($C506)),"Orders are more than units sold",""))))</f>
        <v/>
      </c>
      <c r="I506" s="22" t="str">
        <f aca="false">IF($B506="","",IF($E506&lt;&gt;"",$E506,IFERROR(INDEX(Products!$C$6:$C$55,MATCH($B506,Products!$A$6:$A$55,0)),"")))</f>
        <v/>
      </c>
      <c r="J506" s="22" t="str">
        <f aca="false">IF(OR($A506="",$B506="",$C506="",I506="",AND($D506&lt;&gt;"",N($D506)&gt;N($C506))),"",$C506*I506)</f>
        <v/>
      </c>
      <c r="K506" s="21" t="str">
        <f aca="false">IF(J506="","",IF($D506&lt;&gt;"",$D506,$C506))</f>
        <v/>
      </c>
      <c r="L506" s="22" t="str">
        <f aca="false">IF(J506="","",J506*(INDEX(Products!$D$6:$D$55,MATCH($B506,Products!$A$6:$A$55,0))+INDEX(Products!$E$6:$E$55,MATCH($B506,Products!$A$6:$A$55,0))))</f>
        <v/>
      </c>
      <c r="M506" s="22" t="str">
        <f aca="false">IF(J506="","",K506*INDEX(Products!$F$6:$F$55,MATCH($B506,Products!$A$6:$A$55,0)))</f>
        <v/>
      </c>
      <c r="N506" s="22" t="str">
        <f aca="false">IF(J506="","",$C506*N(INDEX(Products!$G$6:$G$55,MATCH($B506,Products!$A$6:$A$55,0))))</f>
        <v/>
      </c>
      <c r="O506" s="22" t="str">
        <f aca="false">IF(J506="","",J506-N($G506)-L506-M506-N506-N($F506))</f>
        <v/>
      </c>
      <c r="P506" s="48" t="str">
        <f aca="false">IF(J506="","",YEAR($A506))</f>
        <v/>
      </c>
      <c r="Q506" s="48" t="str">
        <f aca="false">IF(J506="","",MONTH($A506))</f>
        <v/>
      </c>
    </row>
    <row r="507" customFormat="false" ht="15" hidden="false" customHeight="false" outlineLevel="0" collapsed="false">
      <c r="A507" s="45"/>
      <c r="B507" s="42"/>
      <c r="C507" s="46"/>
      <c r="D507" s="46"/>
      <c r="E507" s="43"/>
      <c r="F507" s="43"/>
      <c r="G507" s="43"/>
      <c r="H507" s="47" t="str">
        <f aca="false">IF(AND($A507="",$B507="",$C507="",$D507=""),"",IF(OR($A507="",$B507="",$C507=""),"Add month, product and units",IF(I507="","Product not found",IF(AND($D507&lt;&gt;"",N($D507)&gt;N($C507)),"Orders are more than units sold",""))))</f>
        <v/>
      </c>
      <c r="I507" s="22" t="str">
        <f aca="false">IF($B507="","",IF($E507&lt;&gt;"",$E507,IFERROR(INDEX(Products!$C$6:$C$55,MATCH($B507,Products!$A$6:$A$55,0)),"")))</f>
        <v/>
      </c>
      <c r="J507" s="22" t="str">
        <f aca="false">IF(OR($A507="",$B507="",$C507="",I507="",AND($D507&lt;&gt;"",N($D507)&gt;N($C507))),"",$C507*I507)</f>
        <v/>
      </c>
      <c r="K507" s="21" t="str">
        <f aca="false">IF(J507="","",IF($D507&lt;&gt;"",$D507,$C507))</f>
        <v/>
      </c>
      <c r="L507" s="22" t="str">
        <f aca="false">IF(J507="","",J507*(INDEX(Products!$D$6:$D$55,MATCH($B507,Products!$A$6:$A$55,0))+INDEX(Products!$E$6:$E$55,MATCH($B507,Products!$A$6:$A$55,0))))</f>
        <v/>
      </c>
      <c r="M507" s="22" t="str">
        <f aca="false">IF(J507="","",K507*INDEX(Products!$F$6:$F$55,MATCH($B507,Products!$A$6:$A$55,0)))</f>
        <v/>
      </c>
      <c r="N507" s="22" t="str">
        <f aca="false">IF(J507="","",$C507*N(INDEX(Products!$G$6:$G$55,MATCH($B507,Products!$A$6:$A$55,0))))</f>
        <v/>
      </c>
      <c r="O507" s="22" t="str">
        <f aca="false">IF(J507="","",J507-N($G507)-L507-M507-N507-N($F507))</f>
        <v/>
      </c>
      <c r="P507" s="48" t="str">
        <f aca="false">IF(J507="","",YEAR($A507))</f>
        <v/>
      </c>
      <c r="Q507" s="48" t="str">
        <f aca="false">IF(J507="","",MONTH($A507))</f>
        <v/>
      </c>
    </row>
    <row r="508" customFormat="false" ht="15" hidden="false" customHeight="false" outlineLevel="0" collapsed="false">
      <c r="A508" s="45"/>
      <c r="B508" s="42"/>
      <c r="C508" s="46"/>
      <c r="D508" s="46"/>
      <c r="E508" s="43"/>
      <c r="F508" s="43"/>
      <c r="G508" s="43"/>
      <c r="H508" s="47" t="str">
        <f aca="false">IF(AND($A508="",$B508="",$C508="",$D508=""),"",IF(OR($A508="",$B508="",$C508=""),"Add month, product and units",IF(I508="","Product not found",IF(AND($D508&lt;&gt;"",N($D508)&gt;N($C508)),"Orders are more than units sold",""))))</f>
        <v/>
      </c>
      <c r="I508" s="22" t="str">
        <f aca="false">IF($B508="","",IF($E508&lt;&gt;"",$E508,IFERROR(INDEX(Products!$C$6:$C$55,MATCH($B508,Products!$A$6:$A$55,0)),"")))</f>
        <v/>
      </c>
      <c r="J508" s="22" t="str">
        <f aca="false">IF(OR($A508="",$B508="",$C508="",I508="",AND($D508&lt;&gt;"",N($D508)&gt;N($C508))),"",$C508*I508)</f>
        <v/>
      </c>
      <c r="K508" s="21" t="str">
        <f aca="false">IF(J508="","",IF($D508&lt;&gt;"",$D508,$C508))</f>
        <v/>
      </c>
      <c r="L508" s="22" t="str">
        <f aca="false">IF(J508="","",J508*(INDEX(Products!$D$6:$D$55,MATCH($B508,Products!$A$6:$A$55,0))+INDEX(Products!$E$6:$E$55,MATCH($B508,Products!$A$6:$A$55,0))))</f>
        <v/>
      </c>
      <c r="M508" s="22" t="str">
        <f aca="false">IF(J508="","",K508*INDEX(Products!$F$6:$F$55,MATCH($B508,Products!$A$6:$A$55,0)))</f>
        <v/>
      </c>
      <c r="N508" s="22" t="str">
        <f aca="false">IF(J508="","",$C508*N(INDEX(Products!$G$6:$G$55,MATCH($B508,Products!$A$6:$A$55,0))))</f>
        <v/>
      </c>
      <c r="O508" s="22" t="str">
        <f aca="false">IF(J508="","",J508-N($G508)-L508-M508-N508-N($F508))</f>
        <v/>
      </c>
      <c r="P508" s="48" t="str">
        <f aca="false">IF(J508="","",YEAR($A508))</f>
        <v/>
      </c>
      <c r="Q508" s="48" t="str">
        <f aca="false">IF(J508="","",MONTH($A508))</f>
        <v/>
      </c>
    </row>
    <row r="509" customFormat="false" ht="15" hidden="false" customHeight="false" outlineLevel="0" collapsed="false">
      <c r="A509" s="45"/>
      <c r="B509" s="42"/>
      <c r="C509" s="46"/>
      <c r="D509" s="46"/>
      <c r="E509" s="43"/>
      <c r="F509" s="43"/>
      <c r="G509" s="43"/>
      <c r="H509" s="47" t="str">
        <f aca="false">IF(AND($A509="",$B509="",$C509="",$D509=""),"",IF(OR($A509="",$B509="",$C509=""),"Add month, product and units",IF(I509="","Product not found",IF(AND($D509&lt;&gt;"",N($D509)&gt;N($C509)),"Orders are more than units sold",""))))</f>
        <v/>
      </c>
      <c r="I509" s="22" t="str">
        <f aca="false">IF($B509="","",IF($E509&lt;&gt;"",$E509,IFERROR(INDEX(Products!$C$6:$C$55,MATCH($B509,Products!$A$6:$A$55,0)),"")))</f>
        <v/>
      </c>
      <c r="J509" s="22" t="str">
        <f aca="false">IF(OR($A509="",$B509="",$C509="",I509="",AND($D509&lt;&gt;"",N($D509)&gt;N($C509))),"",$C509*I509)</f>
        <v/>
      </c>
      <c r="K509" s="21" t="str">
        <f aca="false">IF(J509="","",IF($D509&lt;&gt;"",$D509,$C509))</f>
        <v/>
      </c>
      <c r="L509" s="22" t="str">
        <f aca="false">IF(J509="","",J509*(INDEX(Products!$D$6:$D$55,MATCH($B509,Products!$A$6:$A$55,0))+INDEX(Products!$E$6:$E$55,MATCH($B509,Products!$A$6:$A$55,0))))</f>
        <v/>
      </c>
      <c r="M509" s="22" t="str">
        <f aca="false">IF(J509="","",K509*INDEX(Products!$F$6:$F$55,MATCH($B509,Products!$A$6:$A$55,0)))</f>
        <v/>
      </c>
      <c r="N509" s="22" t="str">
        <f aca="false">IF(J509="","",$C509*N(INDEX(Products!$G$6:$G$55,MATCH($B509,Products!$A$6:$A$55,0))))</f>
        <v/>
      </c>
      <c r="O509" s="22" t="str">
        <f aca="false">IF(J509="","",J509-N($G509)-L509-M509-N509-N($F509))</f>
        <v/>
      </c>
      <c r="P509" s="48" t="str">
        <f aca="false">IF(J509="","",YEAR($A509))</f>
        <v/>
      </c>
      <c r="Q509" s="48" t="str">
        <f aca="false">IF(J509="","",MONTH($A509))</f>
        <v/>
      </c>
    </row>
    <row r="510" customFormat="false" ht="15" hidden="false" customHeight="false" outlineLevel="0" collapsed="false">
      <c r="A510" s="45"/>
      <c r="B510" s="42"/>
      <c r="C510" s="46"/>
      <c r="D510" s="46"/>
      <c r="E510" s="43"/>
      <c r="F510" s="43"/>
      <c r="G510" s="43"/>
      <c r="H510" s="47" t="str">
        <f aca="false">IF(AND($A510="",$B510="",$C510="",$D510=""),"",IF(OR($A510="",$B510="",$C510=""),"Add month, product and units",IF(I510="","Product not found",IF(AND($D510&lt;&gt;"",N($D510)&gt;N($C510)),"Orders are more than units sold",""))))</f>
        <v/>
      </c>
      <c r="I510" s="22" t="str">
        <f aca="false">IF($B510="","",IF($E510&lt;&gt;"",$E510,IFERROR(INDEX(Products!$C$6:$C$55,MATCH($B510,Products!$A$6:$A$55,0)),"")))</f>
        <v/>
      </c>
      <c r="J510" s="22" t="str">
        <f aca="false">IF(OR($A510="",$B510="",$C510="",I510="",AND($D510&lt;&gt;"",N($D510)&gt;N($C510))),"",$C510*I510)</f>
        <v/>
      </c>
      <c r="K510" s="21" t="str">
        <f aca="false">IF(J510="","",IF($D510&lt;&gt;"",$D510,$C510))</f>
        <v/>
      </c>
      <c r="L510" s="22" t="str">
        <f aca="false">IF(J510="","",J510*(INDEX(Products!$D$6:$D$55,MATCH($B510,Products!$A$6:$A$55,0))+INDEX(Products!$E$6:$E$55,MATCH($B510,Products!$A$6:$A$55,0))))</f>
        <v/>
      </c>
      <c r="M510" s="22" t="str">
        <f aca="false">IF(J510="","",K510*INDEX(Products!$F$6:$F$55,MATCH($B510,Products!$A$6:$A$55,0)))</f>
        <v/>
      </c>
      <c r="N510" s="22" t="str">
        <f aca="false">IF(J510="","",$C510*N(INDEX(Products!$G$6:$G$55,MATCH($B510,Products!$A$6:$A$55,0))))</f>
        <v/>
      </c>
      <c r="O510" s="22" t="str">
        <f aca="false">IF(J510="","",J510-N($G510)-L510-M510-N510-N($F510))</f>
        <v/>
      </c>
      <c r="P510" s="48" t="str">
        <f aca="false">IF(J510="","",YEAR($A510))</f>
        <v/>
      </c>
      <c r="Q510" s="48" t="str">
        <f aca="false">IF(J510="","",MONTH($A510))</f>
        <v/>
      </c>
    </row>
    <row r="511" customFormat="false" ht="15" hidden="false" customHeight="false" outlineLevel="0" collapsed="false">
      <c r="A511" s="45"/>
      <c r="B511" s="42"/>
      <c r="C511" s="46"/>
      <c r="D511" s="46"/>
      <c r="E511" s="43"/>
      <c r="F511" s="43"/>
      <c r="G511" s="43"/>
      <c r="H511" s="47" t="str">
        <f aca="false">IF(AND($A511="",$B511="",$C511="",$D511=""),"",IF(OR($A511="",$B511="",$C511=""),"Add month, product and units",IF(I511="","Product not found",IF(AND($D511&lt;&gt;"",N($D511)&gt;N($C511)),"Orders are more than units sold",""))))</f>
        <v/>
      </c>
      <c r="I511" s="22" t="str">
        <f aca="false">IF($B511="","",IF($E511&lt;&gt;"",$E511,IFERROR(INDEX(Products!$C$6:$C$55,MATCH($B511,Products!$A$6:$A$55,0)),"")))</f>
        <v/>
      </c>
      <c r="J511" s="22" t="str">
        <f aca="false">IF(OR($A511="",$B511="",$C511="",I511="",AND($D511&lt;&gt;"",N($D511)&gt;N($C511))),"",$C511*I511)</f>
        <v/>
      </c>
      <c r="K511" s="21" t="str">
        <f aca="false">IF(J511="","",IF($D511&lt;&gt;"",$D511,$C511))</f>
        <v/>
      </c>
      <c r="L511" s="22" t="str">
        <f aca="false">IF(J511="","",J511*(INDEX(Products!$D$6:$D$55,MATCH($B511,Products!$A$6:$A$55,0))+INDEX(Products!$E$6:$E$55,MATCH($B511,Products!$A$6:$A$55,0))))</f>
        <v/>
      </c>
      <c r="M511" s="22" t="str">
        <f aca="false">IF(J511="","",K511*INDEX(Products!$F$6:$F$55,MATCH($B511,Products!$A$6:$A$55,0)))</f>
        <v/>
      </c>
      <c r="N511" s="22" t="str">
        <f aca="false">IF(J511="","",$C511*N(INDEX(Products!$G$6:$G$55,MATCH($B511,Products!$A$6:$A$55,0))))</f>
        <v/>
      </c>
      <c r="O511" s="22" t="str">
        <f aca="false">IF(J511="","",J511-N($G511)-L511-M511-N511-N($F511))</f>
        <v/>
      </c>
      <c r="P511" s="48" t="str">
        <f aca="false">IF(J511="","",YEAR($A511))</f>
        <v/>
      </c>
      <c r="Q511" s="48" t="str">
        <f aca="false">IF(J511="","",MONTH($A511))</f>
        <v/>
      </c>
    </row>
    <row r="512" customFormat="false" ht="15" hidden="false" customHeight="false" outlineLevel="0" collapsed="false">
      <c r="A512" s="45"/>
      <c r="B512" s="42"/>
      <c r="C512" s="46"/>
      <c r="D512" s="46"/>
      <c r="E512" s="43"/>
      <c r="F512" s="43"/>
      <c r="G512" s="43"/>
      <c r="H512" s="47" t="str">
        <f aca="false">IF(AND($A512="",$B512="",$C512="",$D512=""),"",IF(OR($A512="",$B512="",$C512=""),"Add month, product and units",IF(I512="","Product not found",IF(AND($D512&lt;&gt;"",N($D512)&gt;N($C512)),"Orders are more than units sold",""))))</f>
        <v/>
      </c>
      <c r="I512" s="22" t="str">
        <f aca="false">IF($B512="","",IF($E512&lt;&gt;"",$E512,IFERROR(INDEX(Products!$C$6:$C$55,MATCH($B512,Products!$A$6:$A$55,0)),"")))</f>
        <v/>
      </c>
      <c r="J512" s="22" t="str">
        <f aca="false">IF(OR($A512="",$B512="",$C512="",I512="",AND($D512&lt;&gt;"",N($D512)&gt;N($C512))),"",$C512*I512)</f>
        <v/>
      </c>
      <c r="K512" s="21" t="str">
        <f aca="false">IF(J512="","",IF($D512&lt;&gt;"",$D512,$C512))</f>
        <v/>
      </c>
      <c r="L512" s="22" t="str">
        <f aca="false">IF(J512="","",J512*(INDEX(Products!$D$6:$D$55,MATCH($B512,Products!$A$6:$A$55,0))+INDEX(Products!$E$6:$E$55,MATCH($B512,Products!$A$6:$A$55,0))))</f>
        <v/>
      </c>
      <c r="M512" s="22" t="str">
        <f aca="false">IF(J512="","",K512*INDEX(Products!$F$6:$F$55,MATCH($B512,Products!$A$6:$A$55,0)))</f>
        <v/>
      </c>
      <c r="N512" s="22" t="str">
        <f aca="false">IF(J512="","",$C512*N(INDEX(Products!$G$6:$G$55,MATCH($B512,Products!$A$6:$A$55,0))))</f>
        <v/>
      </c>
      <c r="O512" s="22" t="str">
        <f aca="false">IF(J512="","",J512-N($G512)-L512-M512-N512-N($F512))</f>
        <v/>
      </c>
      <c r="P512" s="48" t="str">
        <f aca="false">IF(J512="","",YEAR($A512))</f>
        <v/>
      </c>
      <c r="Q512" s="48" t="str">
        <f aca="false">IF(J512="","",MONTH($A512))</f>
        <v/>
      </c>
    </row>
    <row r="513" customFormat="false" ht="15" hidden="false" customHeight="false" outlineLevel="0" collapsed="false">
      <c r="A513" s="45"/>
      <c r="B513" s="42"/>
      <c r="C513" s="46"/>
      <c r="D513" s="46"/>
      <c r="E513" s="43"/>
      <c r="F513" s="43"/>
      <c r="G513" s="43"/>
      <c r="H513" s="47" t="str">
        <f aca="false">IF(AND($A513="",$B513="",$C513="",$D513=""),"",IF(OR($A513="",$B513="",$C513=""),"Add month, product and units",IF(I513="","Product not found",IF(AND($D513&lt;&gt;"",N($D513)&gt;N($C513)),"Orders are more than units sold",""))))</f>
        <v/>
      </c>
      <c r="I513" s="22" t="str">
        <f aca="false">IF($B513="","",IF($E513&lt;&gt;"",$E513,IFERROR(INDEX(Products!$C$6:$C$55,MATCH($B513,Products!$A$6:$A$55,0)),"")))</f>
        <v/>
      </c>
      <c r="J513" s="22" t="str">
        <f aca="false">IF(OR($A513="",$B513="",$C513="",I513="",AND($D513&lt;&gt;"",N($D513)&gt;N($C513))),"",$C513*I513)</f>
        <v/>
      </c>
      <c r="K513" s="21" t="str">
        <f aca="false">IF(J513="","",IF($D513&lt;&gt;"",$D513,$C513))</f>
        <v/>
      </c>
      <c r="L513" s="22" t="str">
        <f aca="false">IF(J513="","",J513*(INDEX(Products!$D$6:$D$55,MATCH($B513,Products!$A$6:$A$55,0))+INDEX(Products!$E$6:$E$55,MATCH($B513,Products!$A$6:$A$55,0))))</f>
        <v/>
      </c>
      <c r="M513" s="22" t="str">
        <f aca="false">IF(J513="","",K513*INDEX(Products!$F$6:$F$55,MATCH($B513,Products!$A$6:$A$55,0)))</f>
        <v/>
      </c>
      <c r="N513" s="22" t="str">
        <f aca="false">IF(J513="","",$C513*N(INDEX(Products!$G$6:$G$55,MATCH($B513,Products!$A$6:$A$55,0))))</f>
        <v/>
      </c>
      <c r="O513" s="22" t="str">
        <f aca="false">IF(J513="","",J513-N($G513)-L513-M513-N513-N($F513))</f>
        <v/>
      </c>
      <c r="P513" s="48" t="str">
        <f aca="false">IF(J513="","",YEAR($A513))</f>
        <v/>
      </c>
      <c r="Q513" s="48" t="str">
        <f aca="false">IF(J513="","",MONTH($A513))</f>
        <v/>
      </c>
    </row>
    <row r="514" customFormat="false" ht="15" hidden="false" customHeight="false" outlineLevel="0" collapsed="false">
      <c r="A514" s="45"/>
      <c r="B514" s="42"/>
      <c r="C514" s="46"/>
      <c r="D514" s="46"/>
      <c r="E514" s="43"/>
      <c r="F514" s="43"/>
      <c r="G514" s="43"/>
      <c r="H514" s="47" t="str">
        <f aca="false">IF(AND($A514="",$B514="",$C514="",$D514=""),"",IF(OR($A514="",$B514="",$C514=""),"Add month, product and units",IF(I514="","Product not found",IF(AND($D514&lt;&gt;"",N($D514)&gt;N($C514)),"Orders are more than units sold",""))))</f>
        <v/>
      </c>
      <c r="I514" s="22" t="str">
        <f aca="false">IF($B514="","",IF($E514&lt;&gt;"",$E514,IFERROR(INDEX(Products!$C$6:$C$55,MATCH($B514,Products!$A$6:$A$55,0)),"")))</f>
        <v/>
      </c>
      <c r="J514" s="22" t="str">
        <f aca="false">IF(OR($A514="",$B514="",$C514="",I514="",AND($D514&lt;&gt;"",N($D514)&gt;N($C514))),"",$C514*I514)</f>
        <v/>
      </c>
      <c r="K514" s="21" t="str">
        <f aca="false">IF(J514="","",IF($D514&lt;&gt;"",$D514,$C514))</f>
        <v/>
      </c>
      <c r="L514" s="22" t="str">
        <f aca="false">IF(J514="","",J514*(INDEX(Products!$D$6:$D$55,MATCH($B514,Products!$A$6:$A$55,0))+INDEX(Products!$E$6:$E$55,MATCH($B514,Products!$A$6:$A$55,0))))</f>
        <v/>
      </c>
      <c r="M514" s="22" t="str">
        <f aca="false">IF(J514="","",K514*INDEX(Products!$F$6:$F$55,MATCH($B514,Products!$A$6:$A$55,0)))</f>
        <v/>
      </c>
      <c r="N514" s="22" t="str">
        <f aca="false">IF(J514="","",$C514*N(INDEX(Products!$G$6:$G$55,MATCH($B514,Products!$A$6:$A$55,0))))</f>
        <v/>
      </c>
      <c r="O514" s="22" t="str">
        <f aca="false">IF(J514="","",J514-N($G514)-L514-M514-N514-N($F514))</f>
        <v/>
      </c>
      <c r="P514" s="48" t="str">
        <f aca="false">IF(J514="","",YEAR($A514))</f>
        <v/>
      </c>
      <c r="Q514" s="48" t="str">
        <f aca="false">IF(J514="","",MONTH($A514))</f>
        <v/>
      </c>
    </row>
    <row r="515" customFormat="false" ht="15" hidden="false" customHeight="false" outlineLevel="0" collapsed="false">
      <c r="A515" s="45"/>
      <c r="B515" s="42"/>
      <c r="C515" s="46"/>
      <c r="D515" s="46"/>
      <c r="E515" s="43"/>
      <c r="F515" s="43"/>
      <c r="G515" s="43"/>
      <c r="H515" s="47" t="str">
        <f aca="false">IF(AND($A515="",$B515="",$C515="",$D515=""),"",IF(OR($A515="",$B515="",$C515=""),"Add month, product and units",IF(I515="","Product not found",IF(AND($D515&lt;&gt;"",N($D515)&gt;N($C515)),"Orders are more than units sold",""))))</f>
        <v/>
      </c>
      <c r="I515" s="22" t="str">
        <f aca="false">IF($B515="","",IF($E515&lt;&gt;"",$E515,IFERROR(INDEX(Products!$C$6:$C$55,MATCH($B515,Products!$A$6:$A$55,0)),"")))</f>
        <v/>
      </c>
      <c r="J515" s="22" t="str">
        <f aca="false">IF(OR($A515="",$B515="",$C515="",I515="",AND($D515&lt;&gt;"",N($D515)&gt;N($C515))),"",$C515*I515)</f>
        <v/>
      </c>
      <c r="K515" s="21" t="str">
        <f aca="false">IF(J515="","",IF($D515&lt;&gt;"",$D515,$C515))</f>
        <v/>
      </c>
      <c r="L515" s="22" t="str">
        <f aca="false">IF(J515="","",J515*(INDEX(Products!$D$6:$D$55,MATCH($B515,Products!$A$6:$A$55,0))+INDEX(Products!$E$6:$E$55,MATCH($B515,Products!$A$6:$A$55,0))))</f>
        <v/>
      </c>
      <c r="M515" s="22" t="str">
        <f aca="false">IF(J515="","",K515*INDEX(Products!$F$6:$F$55,MATCH($B515,Products!$A$6:$A$55,0)))</f>
        <v/>
      </c>
      <c r="N515" s="22" t="str">
        <f aca="false">IF(J515="","",$C515*N(INDEX(Products!$G$6:$G$55,MATCH($B515,Products!$A$6:$A$55,0))))</f>
        <v/>
      </c>
      <c r="O515" s="22" t="str">
        <f aca="false">IF(J515="","",J515-N($G515)-L515-M515-N515-N($F515))</f>
        <v/>
      </c>
      <c r="P515" s="48" t="str">
        <f aca="false">IF(J515="","",YEAR($A515))</f>
        <v/>
      </c>
      <c r="Q515" s="48" t="str">
        <f aca="false">IF(J515="","",MONTH($A515))</f>
        <v/>
      </c>
    </row>
    <row r="516" customFormat="false" ht="15" hidden="false" customHeight="false" outlineLevel="0" collapsed="false">
      <c r="A516" s="45"/>
      <c r="B516" s="42"/>
      <c r="C516" s="46"/>
      <c r="D516" s="46"/>
      <c r="E516" s="43"/>
      <c r="F516" s="43"/>
      <c r="G516" s="43"/>
      <c r="H516" s="47" t="str">
        <f aca="false">IF(AND($A516="",$B516="",$C516="",$D516=""),"",IF(OR($A516="",$B516="",$C516=""),"Add month, product and units",IF(I516="","Product not found",IF(AND($D516&lt;&gt;"",N($D516)&gt;N($C516)),"Orders are more than units sold",""))))</f>
        <v/>
      </c>
      <c r="I516" s="22" t="str">
        <f aca="false">IF($B516="","",IF($E516&lt;&gt;"",$E516,IFERROR(INDEX(Products!$C$6:$C$55,MATCH($B516,Products!$A$6:$A$55,0)),"")))</f>
        <v/>
      </c>
      <c r="J516" s="22" t="str">
        <f aca="false">IF(OR($A516="",$B516="",$C516="",I516="",AND($D516&lt;&gt;"",N($D516)&gt;N($C516))),"",$C516*I516)</f>
        <v/>
      </c>
      <c r="K516" s="21" t="str">
        <f aca="false">IF(J516="","",IF($D516&lt;&gt;"",$D516,$C516))</f>
        <v/>
      </c>
      <c r="L516" s="22" t="str">
        <f aca="false">IF(J516="","",J516*(INDEX(Products!$D$6:$D$55,MATCH($B516,Products!$A$6:$A$55,0))+INDEX(Products!$E$6:$E$55,MATCH($B516,Products!$A$6:$A$55,0))))</f>
        <v/>
      </c>
      <c r="M516" s="22" t="str">
        <f aca="false">IF(J516="","",K516*INDEX(Products!$F$6:$F$55,MATCH($B516,Products!$A$6:$A$55,0)))</f>
        <v/>
      </c>
      <c r="N516" s="22" t="str">
        <f aca="false">IF(J516="","",$C516*N(INDEX(Products!$G$6:$G$55,MATCH($B516,Products!$A$6:$A$55,0))))</f>
        <v/>
      </c>
      <c r="O516" s="22" t="str">
        <f aca="false">IF(J516="","",J516-N($G516)-L516-M516-N516-N($F516))</f>
        <v/>
      </c>
      <c r="P516" s="48" t="str">
        <f aca="false">IF(J516="","",YEAR($A516))</f>
        <v/>
      </c>
      <c r="Q516" s="48" t="str">
        <f aca="false">IF(J516="","",MONTH($A516))</f>
        <v/>
      </c>
    </row>
    <row r="517" customFormat="false" ht="15" hidden="false" customHeight="false" outlineLevel="0" collapsed="false">
      <c r="A517" s="45"/>
      <c r="B517" s="42"/>
      <c r="C517" s="46"/>
      <c r="D517" s="46"/>
      <c r="E517" s="43"/>
      <c r="F517" s="43"/>
      <c r="G517" s="43"/>
      <c r="H517" s="47" t="str">
        <f aca="false">IF(AND($A517="",$B517="",$C517="",$D517=""),"",IF(OR($A517="",$B517="",$C517=""),"Add month, product and units",IF(I517="","Product not found",IF(AND($D517&lt;&gt;"",N($D517)&gt;N($C517)),"Orders are more than units sold",""))))</f>
        <v/>
      </c>
      <c r="I517" s="22" t="str">
        <f aca="false">IF($B517="","",IF($E517&lt;&gt;"",$E517,IFERROR(INDEX(Products!$C$6:$C$55,MATCH($B517,Products!$A$6:$A$55,0)),"")))</f>
        <v/>
      </c>
      <c r="J517" s="22" t="str">
        <f aca="false">IF(OR($A517="",$B517="",$C517="",I517="",AND($D517&lt;&gt;"",N($D517)&gt;N($C517))),"",$C517*I517)</f>
        <v/>
      </c>
      <c r="K517" s="21" t="str">
        <f aca="false">IF(J517="","",IF($D517&lt;&gt;"",$D517,$C517))</f>
        <v/>
      </c>
      <c r="L517" s="22" t="str">
        <f aca="false">IF(J517="","",J517*(INDEX(Products!$D$6:$D$55,MATCH($B517,Products!$A$6:$A$55,0))+INDEX(Products!$E$6:$E$55,MATCH($B517,Products!$A$6:$A$55,0))))</f>
        <v/>
      </c>
      <c r="M517" s="22" t="str">
        <f aca="false">IF(J517="","",K517*INDEX(Products!$F$6:$F$55,MATCH($B517,Products!$A$6:$A$55,0)))</f>
        <v/>
      </c>
      <c r="N517" s="22" t="str">
        <f aca="false">IF(J517="","",$C517*N(INDEX(Products!$G$6:$G$55,MATCH($B517,Products!$A$6:$A$55,0))))</f>
        <v/>
      </c>
      <c r="O517" s="22" t="str">
        <f aca="false">IF(J517="","",J517-N($G517)-L517-M517-N517-N($F517))</f>
        <v/>
      </c>
      <c r="P517" s="48" t="str">
        <f aca="false">IF(J517="","",YEAR($A517))</f>
        <v/>
      </c>
      <c r="Q517" s="48" t="str">
        <f aca="false">IF(J517="","",MONTH($A517))</f>
        <v/>
      </c>
    </row>
    <row r="518" customFormat="false" ht="15" hidden="false" customHeight="false" outlineLevel="0" collapsed="false">
      <c r="A518" s="45"/>
      <c r="B518" s="42"/>
      <c r="C518" s="46"/>
      <c r="D518" s="46"/>
      <c r="E518" s="43"/>
      <c r="F518" s="43"/>
      <c r="G518" s="43"/>
      <c r="H518" s="47" t="str">
        <f aca="false">IF(AND($A518="",$B518="",$C518="",$D518=""),"",IF(OR($A518="",$B518="",$C518=""),"Add month, product and units",IF(I518="","Product not found",IF(AND($D518&lt;&gt;"",N($D518)&gt;N($C518)),"Orders are more than units sold",""))))</f>
        <v/>
      </c>
      <c r="I518" s="22" t="str">
        <f aca="false">IF($B518="","",IF($E518&lt;&gt;"",$E518,IFERROR(INDEX(Products!$C$6:$C$55,MATCH($B518,Products!$A$6:$A$55,0)),"")))</f>
        <v/>
      </c>
      <c r="J518" s="22" t="str">
        <f aca="false">IF(OR($A518="",$B518="",$C518="",I518="",AND($D518&lt;&gt;"",N($D518)&gt;N($C518))),"",$C518*I518)</f>
        <v/>
      </c>
      <c r="K518" s="21" t="str">
        <f aca="false">IF(J518="","",IF($D518&lt;&gt;"",$D518,$C518))</f>
        <v/>
      </c>
      <c r="L518" s="22" t="str">
        <f aca="false">IF(J518="","",J518*(INDEX(Products!$D$6:$D$55,MATCH($B518,Products!$A$6:$A$55,0))+INDEX(Products!$E$6:$E$55,MATCH($B518,Products!$A$6:$A$55,0))))</f>
        <v/>
      </c>
      <c r="M518" s="22" t="str">
        <f aca="false">IF(J518="","",K518*INDEX(Products!$F$6:$F$55,MATCH($B518,Products!$A$6:$A$55,0)))</f>
        <v/>
      </c>
      <c r="N518" s="22" t="str">
        <f aca="false">IF(J518="","",$C518*N(INDEX(Products!$G$6:$G$55,MATCH($B518,Products!$A$6:$A$55,0))))</f>
        <v/>
      </c>
      <c r="O518" s="22" t="str">
        <f aca="false">IF(J518="","",J518-N($G518)-L518-M518-N518-N($F518))</f>
        <v/>
      </c>
      <c r="P518" s="48" t="str">
        <f aca="false">IF(J518="","",YEAR($A518))</f>
        <v/>
      </c>
      <c r="Q518" s="48" t="str">
        <f aca="false">IF(J518="","",MONTH($A518))</f>
        <v/>
      </c>
    </row>
    <row r="519" customFormat="false" ht="15" hidden="false" customHeight="false" outlineLevel="0" collapsed="false">
      <c r="A519" s="45"/>
      <c r="B519" s="42"/>
      <c r="C519" s="46"/>
      <c r="D519" s="46"/>
      <c r="E519" s="43"/>
      <c r="F519" s="43"/>
      <c r="G519" s="43"/>
      <c r="H519" s="47" t="str">
        <f aca="false">IF(AND($A519="",$B519="",$C519="",$D519=""),"",IF(OR($A519="",$B519="",$C519=""),"Add month, product and units",IF(I519="","Product not found",IF(AND($D519&lt;&gt;"",N($D519)&gt;N($C519)),"Orders are more than units sold",""))))</f>
        <v/>
      </c>
      <c r="I519" s="22" t="str">
        <f aca="false">IF($B519="","",IF($E519&lt;&gt;"",$E519,IFERROR(INDEX(Products!$C$6:$C$55,MATCH($B519,Products!$A$6:$A$55,0)),"")))</f>
        <v/>
      </c>
      <c r="J519" s="22" t="str">
        <f aca="false">IF(OR($A519="",$B519="",$C519="",I519="",AND($D519&lt;&gt;"",N($D519)&gt;N($C519))),"",$C519*I519)</f>
        <v/>
      </c>
      <c r="K519" s="21" t="str">
        <f aca="false">IF(J519="","",IF($D519&lt;&gt;"",$D519,$C519))</f>
        <v/>
      </c>
      <c r="L519" s="22" t="str">
        <f aca="false">IF(J519="","",J519*(INDEX(Products!$D$6:$D$55,MATCH($B519,Products!$A$6:$A$55,0))+INDEX(Products!$E$6:$E$55,MATCH($B519,Products!$A$6:$A$55,0))))</f>
        <v/>
      </c>
      <c r="M519" s="22" t="str">
        <f aca="false">IF(J519="","",K519*INDEX(Products!$F$6:$F$55,MATCH($B519,Products!$A$6:$A$55,0)))</f>
        <v/>
      </c>
      <c r="N519" s="22" t="str">
        <f aca="false">IF(J519="","",$C519*N(INDEX(Products!$G$6:$G$55,MATCH($B519,Products!$A$6:$A$55,0))))</f>
        <v/>
      </c>
      <c r="O519" s="22" t="str">
        <f aca="false">IF(J519="","",J519-N($G519)-L519-M519-N519-N($F519))</f>
        <v/>
      </c>
      <c r="P519" s="48" t="str">
        <f aca="false">IF(J519="","",YEAR($A519))</f>
        <v/>
      </c>
      <c r="Q519" s="48" t="str">
        <f aca="false">IF(J519="","",MONTH($A519))</f>
        <v/>
      </c>
    </row>
    <row r="520" customFormat="false" ht="15" hidden="false" customHeight="false" outlineLevel="0" collapsed="false">
      <c r="A520" s="45"/>
      <c r="B520" s="42"/>
      <c r="C520" s="46"/>
      <c r="D520" s="46"/>
      <c r="E520" s="43"/>
      <c r="F520" s="43"/>
      <c r="G520" s="43"/>
      <c r="H520" s="47" t="str">
        <f aca="false">IF(AND($A520="",$B520="",$C520="",$D520=""),"",IF(OR($A520="",$B520="",$C520=""),"Add month, product and units",IF(I520="","Product not found",IF(AND($D520&lt;&gt;"",N($D520)&gt;N($C520)),"Orders are more than units sold",""))))</f>
        <v/>
      </c>
      <c r="I520" s="22" t="str">
        <f aca="false">IF($B520="","",IF($E520&lt;&gt;"",$E520,IFERROR(INDEX(Products!$C$6:$C$55,MATCH($B520,Products!$A$6:$A$55,0)),"")))</f>
        <v/>
      </c>
      <c r="J520" s="22" t="str">
        <f aca="false">IF(OR($A520="",$B520="",$C520="",I520="",AND($D520&lt;&gt;"",N($D520)&gt;N($C520))),"",$C520*I520)</f>
        <v/>
      </c>
      <c r="K520" s="21" t="str">
        <f aca="false">IF(J520="","",IF($D520&lt;&gt;"",$D520,$C520))</f>
        <v/>
      </c>
      <c r="L520" s="22" t="str">
        <f aca="false">IF(J520="","",J520*(INDEX(Products!$D$6:$D$55,MATCH($B520,Products!$A$6:$A$55,0))+INDEX(Products!$E$6:$E$55,MATCH($B520,Products!$A$6:$A$55,0))))</f>
        <v/>
      </c>
      <c r="M520" s="22" t="str">
        <f aca="false">IF(J520="","",K520*INDEX(Products!$F$6:$F$55,MATCH($B520,Products!$A$6:$A$55,0)))</f>
        <v/>
      </c>
      <c r="N520" s="22" t="str">
        <f aca="false">IF(J520="","",$C520*N(INDEX(Products!$G$6:$G$55,MATCH($B520,Products!$A$6:$A$55,0))))</f>
        <v/>
      </c>
      <c r="O520" s="22" t="str">
        <f aca="false">IF(J520="","",J520-N($G520)-L520-M520-N520-N($F520))</f>
        <v/>
      </c>
      <c r="P520" s="48" t="str">
        <f aca="false">IF(J520="","",YEAR($A520))</f>
        <v/>
      </c>
      <c r="Q520" s="48" t="str">
        <f aca="false">IF(J520="","",MONTH($A520))</f>
        <v/>
      </c>
    </row>
    <row r="521" customFormat="false" ht="15" hidden="false" customHeight="false" outlineLevel="0" collapsed="false">
      <c r="A521" s="45"/>
      <c r="B521" s="42"/>
      <c r="C521" s="46"/>
      <c r="D521" s="46"/>
      <c r="E521" s="43"/>
      <c r="F521" s="43"/>
      <c r="G521" s="43"/>
      <c r="H521" s="47" t="str">
        <f aca="false">IF(AND($A521="",$B521="",$C521="",$D521=""),"",IF(OR($A521="",$B521="",$C521=""),"Add month, product and units",IF(I521="","Product not found",IF(AND($D521&lt;&gt;"",N($D521)&gt;N($C521)),"Orders are more than units sold",""))))</f>
        <v/>
      </c>
      <c r="I521" s="22" t="str">
        <f aca="false">IF($B521="","",IF($E521&lt;&gt;"",$E521,IFERROR(INDEX(Products!$C$6:$C$55,MATCH($B521,Products!$A$6:$A$55,0)),"")))</f>
        <v/>
      </c>
      <c r="J521" s="22" t="str">
        <f aca="false">IF(OR($A521="",$B521="",$C521="",I521="",AND($D521&lt;&gt;"",N($D521)&gt;N($C521))),"",$C521*I521)</f>
        <v/>
      </c>
      <c r="K521" s="21" t="str">
        <f aca="false">IF(J521="","",IF($D521&lt;&gt;"",$D521,$C521))</f>
        <v/>
      </c>
      <c r="L521" s="22" t="str">
        <f aca="false">IF(J521="","",J521*(INDEX(Products!$D$6:$D$55,MATCH($B521,Products!$A$6:$A$55,0))+INDEX(Products!$E$6:$E$55,MATCH($B521,Products!$A$6:$A$55,0))))</f>
        <v/>
      </c>
      <c r="M521" s="22" t="str">
        <f aca="false">IF(J521="","",K521*INDEX(Products!$F$6:$F$55,MATCH($B521,Products!$A$6:$A$55,0)))</f>
        <v/>
      </c>
      <c r="N521" s="22" t="str">
        <f aca="false">IF(J521="","",$C521*N(INDEX(Products!$G$6:$G$55,MATCH($B521,Products!$A$6:$A$55,0))))</f>
        <v/>
      </c>
      <c r="O521" s="22" t="str">
        <f aca="false">IF(J521="","",J521-N($G521)-L521-M521-N521-N($F521))</f>
        <v/>
      </c>
      <c r="P521" s="48" t="str">
        <f aca="false">IF(J521="","",YEAR($A521))</f>
        <v/>
      </c>
      <c r="Q521" s="48" t="str">
        <f aca="false">IF(J521="","",MONTH($A521))</f>
        <v/>
      </c>
    </row>
    <row r="522" customFormat="false" ht="15" hidden="false" customHeight="false" outlineLevel="0" collapsed="false">
      <c r="A522" s="45"/>
      <c r="B522" s="42"/>
      <c r="C522" s="46"/>
      <c r="D522" s="46"/>
      <c r="E522" s="43"/>
      <c r="F522" s="43"/>
      <c r="G522" s="43"/>
      <c r="H522" s="47" t="str">
        <f aca="false">IF(AND($A522="",$B522="",$C522="",$D522=""),"",IF(OR($A522="",$B522="",$C522=""),"Add month, product and units",IF(I522="","Product not found",IF(AND($D522&lt;&gt;"",N($D522)&gt;N($C522)),"Orders are more than units sold",""))))</f>
        <v/>
      </c>
      <c r="I522" s="22" t="str">
        <f aca="false">IF($B522="","",IF($E522&lt;&gt;"",$E522,IFERROR(INDEX(Products!$C$6:$C$55,MATCH($B522,Products!$A$6:$A$55,0)),"")))</f>
        <v/>
      </c>
      <c r="J522" s="22" t="str">
        <f aca="false">IF(OR($A522="",$B522="",$C522="",I522="",AND($D522&lt;&gt;"",N($D522)&gt;N($C522))),"",$C522*I522)</f>
        <v/>
      </c>
      <c r="K522" s="21" t="str">
        <f aca="false">IF(J522="","",IF($D522&lt;&gt;"",$D522,$C522))</f>
        <v/>
      </c>
      <c r="L522" s="22" t="str">
        <f aca="false">IF(J522="","",J522*(INDEX(Products!$D$6:$D$55,MATCH($B522,Products!$A$6:$A$55,0))+INDEX(Products!$E$6:$E$55,MATCH($B522,Products!$A$6:$A$55,0))))</f>
        <v/>
      </c>
      <c r="M522" s="22" t="str">
        <f aca="false">IF(J522="","",K522*INDEX(Products!$F$6:$F$55,MATCH($B522,Products!$A$6:$A$55,0)))</f>
        <v/>
      </c>
      <c r="N522" s="22" t="str">
        <f aca="false">IF(J522="","",$C522*N(INDEX(Products!$G$6:$G$55,MATCH($B522,Products!$A$6:$A$55,0))))</f>
        <v/>
      </c>
      <c r="O522" s="22" t="str">
        <f aca="false">IF(J522="","",J522-N($G522)-L522-M522-N522-N($F522))</f>
        <v/>
      </c>
      <c r="P522" s="48" t="str">
        <f aca="false">IF(J522="","",YEAR($A522))</f>
        <v/>
      </c>
      <c r="Q522" s="48" t="str">
        <f aca="false">IF(J522="","",MONTH($A522))</f>
        <v/>
      </c>
    </row>
    <row r="523" customFormat="false" ht="15" hidden="false" customHeight="false" outlineLevel="0" collapsed="false">
      <c r="A523" s="45"/>
      <c r="B523" s="42"/>
      <c r="C523" s="46"/>
      <c r="D523" s="46"/>
      <c r="E523" s="43"/>
      <c r="F523" s="43"/>
      <c r="G523" s="43"/>
      <c r="H523" s="47" t="str">
        <f aca="false">IF(AND($A523="",$B523="",$C523="",$D523=""),"",IF(OR($A523="",$B523="",$C523=""),"Add month, product and units",IF(I523="","Product not found",IF(AND($D523&lt;&gt;"",N($D523)&gt;N($C523)),"Orders are more than units sold",""))))</f>
        <v/>
      </c>
      <c r="I523" s="22" t="str">
        <f aca="false">IF($B523="","",IF($E523&lt;&gt;"",$E523,IFERROR(INDEX(Products!$C$6:$C$55,MATCH($B523,Products!$A$6:$A$55,0)),"")))</f>
        <v/>
      </c>
      <c r="J523" s="22" t="str">
        <f aca="false">IF(OR($A523="",$B523="",$C523="",I523="",AND($D523&lt;&gt;"",N($D523)&gt;N($C523))),"",$C523*I523)</f>
        <v/>
      </c>
      <c r="K523" s="21" t="str">
        <f aca="false">IF(J523="","",IF($D523&lt;&gt;"",$D523,$C523))</f>
        <v/>
      </c>
      <c r="L523" s="22" t="str">
        <f aca="false">IF(J523="","",J523*(INDEX(Products!$D$6:$D$55,MATCH($B523,Products!$A$6:$A$55,0))+INDEX(Products!$E$6:$E$55,MATCH($B523,Products!$A$6:$A$55,0))))</f>
        <v/>
      </c>
      <c r="M523" s="22" t="str">
        <f aca="false">IF(J523="","",K523*INDEX(Products!$F$6:$F$55,MATCH($B523,Products!$A$6:$A$55,0)))</f>
        <v/>
      </c>
      <c r="N523" s="22" t="str">
        <f aca="false">IF(J523="","",$C523*N(INDEX(Products!$G$6:$G$55,MATCH($B523,Products!$A$6:$A$55,0))))</f>
        <v/>
      </c>
      <c r="O523" s="22" t="str">
        <f aca="false">IF(J523="","",J523-N($G523)-L523-M523-N523-N($F523))</f>
        <v/>
      </c>
      <c r="P523" s="48" t="str">
        <f aca="false">IF(J523="","",YEAR($A523))</f>
        <v/>
      </c>
      <c r="Q523" s="48" t="str">
        <f aca="false">IF(J523="","",MONTH($A523))</f>
        <v/>
      </c>
    </row>
    <row r="524" customFormat="false" ht="15" hidden="false" customHeight="false" outlineLevel="0" collapsed="false">
      <c r="A524" s="45"/>
      <c r="B524" s="42"/>
      <c r="C524" s="46"/>
      <c r="D524" s="46"/>
      <c r="E524" s="43"/>
      <c r="F524" s="43"/>
      <c r="G524" s="43"/>
      <c r="H524" s="47" t="str">
        <f aca="false">IF(AND($A524="",$B524="",$C524="",$D524=""),"",IF(OR($A524="",$B524="",$C524=""),"Add month, product and units",IF(I524="","Product not found",IF(AND($D524&lt;&gt;"",N($D524)&gt;N($C524)),"Orders are more than units sold",""))))</f>
        <v/>
      </c>
      <c r="I524" s="22" t="str">
        <f aca="false">IF($B524="","",IF($E524&lt;&gt;"",$E524,IFERROR(INDEX(Products!$C$6:$C$55,MATCH($B524,Products!$A$6:$A$55,0)),"")))</f>
        <v/>
      </c>
      <c r="J524" s="22" t="str">
        <f aca="false">IF(OR($A524="",$B524="",$C524="",I524="",AND($D524&lt;&gt;"",N($D524)&gt;N($C524))),"",$C524*I524)</f>
        <v/>
      </c>
      <c r="K524" s="21" t="str">
        <f aca="false">IF(J524="","",IF($D524&lt;&gt;"",$D524,$C524))</f>
        <v/>
      </c>
      <c r="L524" s="22" t="str">
        <f aca="false">IF(J524="","",J524*(INDEX(Products!$D$6:$D$55,MATCH($B524,Products!$A$6:$A$55,0))+INDEX(Products!$E$6:$E$55,MATCH($B524,Products!$A$6:$A$55,0))))</f>
        <v/>
      </c>
      <c r="M524" s="22" t="str">
        <f aca="false">IF(J524="","",K524*INDEX(Products!$F$6:$F$55,MATCH($B524,Products!$A$6:$A$55,0)))</f>
        <v/>
      </c>
      <c r="N524" s="22" t="str">
        <f aca="false">IF(J524="","",$C524*N(INDEX(Products!$G$6:$G$55,MATCH($B524,Products!$A$6:$A$55,0))))</f>
        <v/>
      </c>
      <c r="O524" s="22" t="str">
        <f aca="false">IF(J524="","",J524-N($G524)-L524-M524-N524-N($F524))</f>
        <v/>
      </c>
      <c r="P524" s="48" t="str">
        <f aca="false">IF(J524="","",YEAR($A524))</f>
        <v/>
      </c>
      <c r="Q524" s="48" t="str">
        <f aca="false">IF(J524="","",MONTH($A524))</f>
        <v/>
      </c>
    </row>
    <row r="525" customFormat="false" ht="15" hidden="false" customHeight="false" outlineLevel="0" collapsed="false">
      <c r="A525" s="45"/>
      <c r="B525" s="42"/>
      <c r="C525" s="46"/>
      <c r="D525" s="46"/>
      <c r="E525" s="43"/>
      <c r="F525" s="43"/>
      <c r="G525" s="43"/>
      <c r="H525" s="47" t="str">
        <f aca="false">IF(AND($A525="",$B525="",$C525="",$D525=""),"",IF(OR($A525="",$B525="",$C525=""),"Add month, product and units",IF(I525="","Product not found",IF(AND($D525&lt;&gt;"",N($D525)&gt;N($C525)),"Orders are more than units sold",""))))</f>
        <v/>
      </c>
      <c r="I525" s="22" t="str">
        <f aca="false">IF($B525="","",IF($E525&lt;&gt;"",$E525,IFERROR(INDEX(Products!$C$6:$C$55,MATCH($B525,Products!$A$6:$A$55,0)),"")))</f>
        <v/>
      </c>
      <c r="J525" s="22" t="str">
        <f aca="false">IF(OR($A525="",$B525="",$C525="",I525="",AND($D525&lt;&gt;"",N($D525)&gt;N($C525))),"",$C525*I525)</f>
        <v/>
      </c>
      <c r="K525" s="21" t="str">
        <f aca="false">IF(J525="","",IF($D525&lt;&gt;"",$D525,$C525))</f>
        <v/>
      </c>
      <c r="L525" s="22" t="str">
        <f aca="false">IF(J525="","",J525*(INDEX(Products!$D$6:$D$55,MATCH($B525,Products!$A$6:$A$55,0))+INDEX(Products!$E$6:$E$55,MATCH($B525,Products!$A$6:$A$55,0))))</f>
        <v/>
      </c>
      <c r="M525" s="22" t="str">
        <f aca="false">IF(J525="","",K525*INDEX(Products!$F$6:$F$55,MATCH($B525,Products!$A$6:$A$55,0)))</f>
        <v/>
      </c>
      <c r="N525" s="22" t="str">
        <f aca="false">IF(J525="","",$C525*N(INDEX(Products!$G$6:$G$55,MATCH($B525,Products!$A$6:$A$55,0))))</f>
        <v/>
      </c>
      <c r="O525" s="22" t="str">
        <f aca="false">IF(J525="","",J525-N($G525)-L525-M525-N525-N($F525))</f>
        <v/>
      </c>
      <c r="P525" s="48" t="str">
        <f aca="false">IF(J525="","",YEAR($A525))</f>
        <v/>
      </c>
      <c r="Q525" s="48" t="str">
        <f aca="false">IF(J525="","",MONTH($A525))</f>
        <v/>
      </c>
    </row>
    <row r="526" customFormat="false" ht="15" hidden="false" customHeight="false" outlineLevel="0" collapsed="false">
      <c r="A526" s="45"/>
      <c r="B526" s="42"/>
      <c r="C526" s="46"/>
      <c r="D526" s="46"/>
      <c r="E526" s="43"/>
      <c r="F526" s="43"/>
      <c r="G526" s="43"/>
      <c r="H526" s="47" t="str">
        <f aca="false">IF(AND($A526="",$B526="",$C526="",$D526=""),"",IF(OR($A526="",$B526="",$C526=""),"Add month, product and units",IF(I526="","Product not found",IF(AND($D526&lt;&gt;"",N($D526)&gt;N($C526)),"Orders are more than units sold",""))))</f>
        <v/>
      </c>
      <c r="I526" s="22" t="str">
        <f aca="false">IF($B526="","",IF($E526&lt;&gt;"",$E526,IFERROR(INDEX(Products!$C$6:$C$55,MATCH($B526,Products!$A$6:$A$55,0)),"")))</f>
        <v/>
      </c>
      <c r="J526" s="22" t="str">
        <f aca="false">IF(OR($A526="",$B526="",$C526="",I526="",AND($D526&lt;&gt;"",N($D526)&gt;N($C526))),"",$C526*I526)</f>
        <v/>
      </c>
      <c r="K526" s="21" t="str">
        <f aca="false">IF(J526="","",IF($D526&lt;&gt;"",$D526,$C526))</f>
        <v/>
      </c>
      <c r="L526" s="22" t="str">
        <f aca="false">IF(J526="","",J526*(INDEX(Products!$D$6:$D$55,MATCH($B526,Products!$A$6:$A$55,0))+INDEX(Products!$E$6:$E$55,MATCH($B526,Products!$A$6:$A$55,0))))</f>
        <v/>
      </c>
      <c r="M526" s="22" t="str">
        <f aca="false">IF(J526="","",K526*INDEX(Products!$F$6:$F$55,MATCH($B526,Products!$A$6:$A$55,0)))</f>
        <v/>
      </c>
      <c r="N526" s="22" t="str">
        <f aca="false">IF(J526="","",$C526*N(INDEX(Products!$G$6:$G$55,MATCH($B526,Products!$A$6:$A$55,0))))</f>
        <v/>
      </c>
      <c r="O526" s="22" t="str">
        <f aca="false">IF(J526="","",J526-N($G526)-L526-M526-N526-N($F526))</f>
        <v/>
      </c>
      <c r="P526" s="48" t="str">
        <f aca="false">IF(J526="","",YEAR($A526))</f>
        <v/>
      </c>
      <c r="Q526" s="48" t="str">
        <f aca="false">IF(J526="","",MONTH($A526))</f>
        <v/>
      </c>
    </row>
    <row r="527" customFormat="false" ht="15" hidden="false" customHeight="false" outlineLevel="0" collapsed="false">
      <c r="A527" s="45"/>
      <c r="B527" s="42"/>
      <c r="C527" s="46"/>
      <c r="D527" s="46"/>
      <c r="E527" s="43"/>
      <c r="F527" s="43"/>
      <c r="G527" s="43"/>
      <c r="H527" s="47" t="str">
        <f aca="false">IF(AND($A527="",$B527="",$C527="",$D527=""),"",IF(OR($A527="",$B527="",$C527=""),"Add month, product and units",IF(I527="","Product not found",IF(AND($D527&lt;&gt;"",N($D527)&gt;N($C527)),"Orders are more than units sold",""))))</f>
        <v/>
      </c>
      <c r="I527" s="22" t="str">
        <f aca="false">IF($B527="","",IF($E527&lt;&gt;"",$E527,IFERROR(INDEX(Products!$C$6:$C$55,MATCH($B527,Products!$A$6:$A$55,0)),"")))</f>
        <v/>
      </c>
      <c r="J527" s="22" t="str">
        <f aca="false">IF(OR($A527="",$B527="",$C527="",I527="",AND($D527&lt;&gt;"",N($D527)&gt;N($C527))),"",$C527*I527)</f>
        <v/>
      </c>
      <c r="K527" s="21" t="str">
        <f aca="false">IF(J527="","",IF($D527&lt;&gt;"",$D527,$C527))</f>
        <v/>
      </c>
      <c r="L527" s="22" t="str">
        <f aca="false">IF(J527="","",J527*(INDEX(Products!$D$6:$D$55,MATCH($B527,Products!$A$6:$A$55,0))+INDEX(Products!$E$6:$E$55,MATCH($B527,Products!$A$6:$A$55,0))))</f>
        <v/>
      </c>
      <c r="M527" s="22" t="str">
        <f aca="false">IF(J527="","",K527*INDEX(Products!$F$6:$F$55,MATCH($B527,Products!$A$6:$A$55,0)))</f>
        <v/>
      </c>
      <c r="N527" s="22" t="str">
        <f aca="false">IF(J527="","",$C527*N(INDEX(Products!$G$6:$G$55,MATCH($B527,Products!$A$6:$A$55,0))))</f>
        <v/>
      </c>
      <c r="O527" s="22" t="str">
        <f aca="false">IF(J527="","",J527-N($G527)-L527-M527-N527-N($F527))</f>
        <v/>
      </c>
      <c r="P527" s="48" t="str">
        <f aca="false">IF(J527="","",YEAR($A527))</f>
        <v/>
      </c>
      <c r="Q527" s="48" t="str">
        <f aca="false">IF(J527="","",MONTH($A527))</f>
        <v/>
      </c>
    </row>
    <row r="528" customFormat="false" ht="15" hidden="false" customHeight="false" outlineLevel="0" collapsed="false">
      <c r="A528" s="45"/>
      <c r="B528" s="42"/>
      <c r="C528" s="46"/>
      <c r="D528" s="46"/>
      <c r="E528" s="43"/>
      <c r="F528" s="43"/>
      <c r="G528" s="43"/>
      <c r="H528" s="47" t="str">
        <f aca="false">IF(AND($A528="",$B528="",$C528="",$D528=""),"",IF(OR($A528="",$B528="",$C528=""),"Add month, product and units",IF(I528="","Product not found",IF(AND($D528&lt;&gt;"",N($D528)&gt;N($C528)),"Orders are more than units sold",""))))</f>
        <v/>
      </c>
      <c r="I528" s="22" t="str">
        <f aca="false">IF($B528="","",IF($E528&lt;&gt;"",$E528,IFERROR(INDEX(Products!$C$6:$C$55,MATCH($B528,Products!$A$6:$A$55,0)),"")))</f>
        <v/>
      </c>
      <c r="J528" s="22" t="str">
        <f aca="false">IF(OR($A528="",$B528="",$C528="",I528="",AND($D528&lt;&gt;"",N($D528)&gt;N($C528))),"",$C528*I528)</f>
        <v/>
      </c>
      <c r="K528" s="21" t="str">
        <f aca="false">IF(J528="","",IF($D528&lt;&gt;"",$D528,$C528))</f>
        <v/>
      </c>
      <c r="L528" s="22" t="str">
        <f aca="false">IF(J528="","",J528*(INDEX(Products!$D$6:$D$55,MATCH($B528,Products!$A$6:$A$55,0))+INDEX(Products!$E$6:$E$55,MATCH($B528,Products!$A$6:$A$55,0))))</f>
        <v/>
      </c>
      <c r="M528" s="22" t="str">
        <f aca="false">IF(J528="","",K528*INDEX(Products!$F$6:$F$55,MATCH($B528,Products!$A$6:$A$55,0)))</f>
        <v/>
      </c>
      <c r="N528" s="22" t="str">
        <f aca="false">IF(J528="","",$C528*N(INDEX(Products!$G$6:$G$55,MATCH($B528,Products!$A$6:$A$55,0))))</f>
        <v/>
      </c>
      <c r="O528" s="22" t="str">
        <f aca="false">IF(J528="","",J528-N($G528)-L528-M528-N528-N($F528))</f>
        <v/>
      </c>
      <c r="P528" s="48" t="str">
        <f aca="false">IF(J528="","",YEAR($A528))</f>
        <v/>
      </c>
      <c r="Q528" s="48" t="str">
        <f aca="false">IF(J528="","",MONTH($A528))</f>
        <v/>
      </c>
    </row>
    <row r="529" customFormat="false" ht="15" hidden="false" customHeight="false" outlineLevel="0" collapsed="false">
      <c r="A529" s="45"/>
      <c r="B529" s="42"/>
      <c r="C529" s="46"/>
      <c r="D529" s="46"/>
      <c r="E529" s="43"/>
      <c r="F529" s="43"/>
      <c r="G529" s="43"/>
      <c r="H529" s="47" t="str">
        <f aca="false">IF(AND($A529="",$B529="",$C529="",$D529=""),"",IF(OR($A529="",$B529="",$C529=""),"Add month, product and units",IF(I529="","Product not found",IF(AND($D529&lt;&gt;"",N($D529)&gt;N($C529)),"Orders are more than units sold",""))))</f>
        <v/>
      </c>
      <c r="I529" s="22" t="str">
        <f aca="false">IF($B529="","",IF($E529&lt;&gt;"",$E529,IFERROR(INDEX(Products!$C$6:$C$55,MATCH($B529,Products!$A$6:$A$55,0)),"")))</f>
        <v/>
      </c>
      <c r="J529" s="22" t="str">
        <f aca="false">IF(OR($A529="",$B529="",$C529="",I529="",AND($D529&lt;&gt;"",N($D529)&gt;N($C529))),"",$C529*I529)</f>
        <v/>
      </c>
      <c r="K529" s="21" t="str">
        <f aca="false">IF(J529="","",IF($D529&lt;&gt;"",$D529,$C529))</f>
        <v/>
      </c>
      <c r="L529" s="22" t="str">
        <f aca="false">IF(J529="","",J529*(INDEX(Products!$D$6:$D$55,MATCH($B529,Products!$A$6:$A$55,0))+INDEX(Products!$E$6:$E$55,MATCH($B529,Products!$A$6:$A$55,0))))</f>
        <v/>
      </c>
      <c r="M529" s="22" t="str">
        <f aca="false">IF(J529="","",K529*INDEX(Products!$F$6:$F$55,MATCH($B529,Products!$A$6:$A$55,0)))</f>
        <v/>
      </c>
      <c r="N529" s="22" t="str">
        <f aca="false">IF(J529="","",$C529*N(INDEX(Products!$G$6:$G$55,MATCH($B529,Products!$A$6:$A$55,0))))</f>
        <v/>
      </c>
      <c r="O529" s="22" t="str">
        <f aca="false">IF(J529="","",J529-N($G529)-L529-M529-N529-N($F529))</f>
        <v/>
      </c>
      <c r="P529" s="48" t="str">
        <f aca="false">IF(J529="","",YEAR($A529))</f>
        <v/>
      </c>
      <c r="Q529" s="48" t="str">
        <f aca="false">IF(J529="","",MONTH($A529))</f>
        <v/>
      </c>
    </row>
    <row r="530" customFormat="false" ht="15" hidden="false" customHeight="false" outlineLevel="0" collapsed="false">
      <c r="A530" s="45"/>
      <c r="B530" s="42"/>
      <c r="C530" s="46"/>
      <c r="D530" s="46"/>
      <c r="E530" s="43"/>
      <c r="F530" s="43"/>
      <c r="G530" s="43"/>
      <c r="H530" s="47" t="str">
        <f aca="false">IF(AND($A530="",$B530="",$C530="",$D530=""),"",IF(OR($A530="",$B530="",$C530=""),"Add month, product and units",IF(I530="","Product not found",IF(AND($D530&lt;&gt;"",N($D530)&gt;N($C530)),"Orders are more than units sold",""))))</f>
        <v/>
      </c>
      <c r="I530" s="22" t="str">
        <f aca="false">IF($B530="","",IF($E530&lt;&gt;"",$E530,IFERROR(INDEX(Products!$C$6:$C$55,MATCH($B530,Products!$A$6:$A$55,0)),"")))</f>
        <v/>
      </c>
      <c r="J530" s="22" t="str">
        <f aca="false">IF(OR($A530="",$B530="",$C530="",I530="",AND($D530&lt;&gt;"",N($D530)&gt;N($C530))),"",$C530*I530)</f>
        <v/>
      </c>
      <c r="K530" s="21" t="str">
        <f aca="false">IF(J530="","",IF($D530&lt;&gt;"",$D530,$C530))</f>
        <v/>
      </c>
      <c r="L530" s="22" t="str">
        <f aca="false">IF(J530="","",J530*(INDEX(Products!$D$6:$D$55,MATCH($B530,Products!$A$6:$A$55,0))+INDEX(Products!$E$6:$E$55,MATCH($B530,Products!$A$6:$A$55,0))))</f>
        <v/>
      </c>
      <c r="M530" s="22" t="str">
        <f aca="false">IF(J530="","",K530*INDEX(Products!$F$6:$F$55,MATCH($B530,Products!$A$6:$A$55,0)))</f>
        <v/>
      </c>
      <c r="N530" s="22" t="str">
        <f aca="false">IF(J530="","",$C530*N(INDEX(Products!$G$6:$G$55,MATCH($B530,Products!$A$6:$A$55,0))))</f>
        <v/>
      </c>
      <c r="O530" s="22" t="str">
        <f aca="false">IF(J530="","",J530-N($G530)-L530-M530-N530-N($F530))</f>
        <v/>
      </c>
      <c r="P530" s="48" t="str">
        <f aca="false">IF(J530="","",YEAR($A530))</f>
        <v/>
      </c>
      <c r="Q530" s="48" t="str">
        <f aca="false">IF(J530="","",MONTH($A530))</f>
        <v/>
      </c>
    </row>
    <row r="531" customFormat="false" ht="15" hidden="false" customHeight="false" outlineLevel="0" collapsed="false">
      <c r="A531" s="45"/>
      <c r="B531" s="42"/>
      <c r="C531" s="46"/>
      <c r="D531" s="46"/>
      <c r="E531" s="43"/>
      <c r="F531" s="43"/>
      <c r="G531" s="43"/>
      <c r="H531" s="47" t="str">
        <f aca="false">IF(AND($A531="",$B531="",$C531="",$D531=""),"",IF(OR($A531="",$B531="",$C531=""),"Add month, product and units",IF(I531="","Product not found",IF(AND($D531&lt;&gt;"",N($D531)&gt;N($C531)),"Orders are more than units sold",""))))</f>
        <v/>
      </c>
      <c r="I531" s="22" t="str">
        <f aca="false">IF($B531="","",IF($E531&lt;&gt;"",$E531,IFERROR(INDEX(Products!$C$6:$C$55,MATCH($B531,Products!$A$6:$A$55,0)),"")))</f>
        <v/>
      </c>
      <c r="J531" s="22" t="str">
        <f aca="false">IF(OR($A531="",$B531="",$C531="",I531="",AND($D531&lt;&gt;"",N($D531)&gt;N($C531))),"",$C531*I531)</f>
        <v/>
      </c>
      <c r="K531" s="21" t="str">
        <f aca="false">IF(J531="","",IF($D531&lt;&gt;"",$D531,$C531))</f>
        <v/>
      </c>
      <c r="L531" s="22" t="str">
        <f aca="false">IF(J531="","",J531*(INDEX(Products!$D$6:$D$55,MATCH($B531,Products!$A$6:$A$55,0))+INDEX(Products!$E$6:$E$55,MATCH($B531,Products!$A$6:$A$55,0))))</f>
        <v/>
      </c>
      <c r="M531" s="22" t="str">
        <f aca="false">IF(J531="","",K531*INDEX(Products!$F$6:$F$55,MATCH($B531,Products!$A$6:$A$55,0)))</f>
        <v/>
      </c>
      <c r="N531" s="22" t="str">
        <f aca="false">IF(J531="","",$C531*N(INDEX(Products!$G$6:$G$55,MATCH($B531,Products!$A$6:$A$55,0))))</f>
        <v/>
      </c>
      <c r="O531" s="22" t="str">
        <f aca="false">IF(J531="","",J531-N($G531)-L531-M531-N531-N($F531))</f>
        <v/>
      </c>
      <c r="P531" s="48" t="str">
        <f aca="false">IF(J531="","",YEAR($A531))</f>
        <v/>
      </c>
      <c r="Q531" s="48" t="str">
        <f aca="false">IF(J531="","",MONTH($A531))</f>
        <v/>
      </c>
    </row>
    <row r="532" customFormat="false" ht="15" hidden="false" customHeight="false" outlineLevel="0" collapsed="false">
      <c r="A532" s="45"/>
      <c r="B532" s="42"/>
      <c r="C532" s="46"/>
      <c r="D532" s="46"/>
      <c r="E532" s="43"/>
      <c r="F532" s="43"/>
      <c r="G532" s="43"/>
      <c r="H532" s="47" t="str">
        <f aca="false">IF(AND($A532="",$B532="",$C532="",$D532=""),"",IF(OR($A532="",$B532="",$C532=""),"Add month, product and units",IF(I532="","Product not found",IF(AND($D532&lt;&gt;"",N($D532)&gt;N($C532)),"Orders are more than units sold",""))))</f>
        <v/>
      </c>
      <c r="I532" s="22" t="str">
        <f aca="false">IF($B532="","",IF($E532&lt;&gt;"",$E532,IFERROR(INDEX(Products!$C$6:$C$55,MATCH($B532,Products!$A$6:$A$55,0)),"")))</f>
        <v/>
      </c>
      <c r="J532" s="22" t="str">
        <f aca="false">IF(OR($A532="",$B532="",$C532="",I532="",AND($D532&lt;&gt;"",N($D532)&gt;N($C532))),"",$C532*I532)</f>
        <v/>
      </c>
      <c r="K532" s="21" t="str">
        <f aca="false">IF(J532="","",IF($D532&lt;&gt;"",$D532,$C532))</f>
        <v/>
      </c>
      <c r="L532" s="22" t="str">
        <f aca="false">IF(J532="","",J532*(INDEX(Products!$D$6:$D$55,MATCH($B532,Products!$A$6:$A$55,0))+INDEX(Products!$E$6:$E$55,MATCH($B532,Products!$A$6:$A$55,0))))</f>
        <v/>
      </c>
      <c r="M532" s="22" t="str">
        <f aca="false">IF(J532="","",K532*INDEX(Products!$F$6:$F$55,MATCH($B532,Products!$A$6:$A$55,0)))</f>
        <v/>
      </c>
      <c r="N532" s="22" t="str">
        <f aca="false">IF(J532="","",$C532*N(INDEX(Products!$G$6:$G$55,MATCH($B532,Products!$A$6:$A$55,0))))</f>
        <v/>
      </c>
      <c r="O532" s="22" t="str">
        <f aca="false">IF(J532="","",J532-N($G532)-L532-M532-N532-N($F532))</f>
        <v/>
      </c>
      <c r="P532" s="48" t="str">
        <f aca="false">IF(J532="","",YEAR($A532))</f>
        <v/>
      </c>
      <c r="Q532" s="48" t="str">
        <f aca="false">IF(J532="","",MONTH($A532))</f>
        <v/>
      </c>
    </row>
    <row r="533" customFormat="false" ht="15" hidden="false" customHeight="false" outlineLevel="0" collapsed="false">
      <c r="A533" s="45"/>
      <c r="B533" s="42"/>
      <c r="C533" s="46"/>
      <c r="D533" s="46"/>
      <c r="E533" s="43"/>
      <c r="F533" s="43"/>
      <c r="G533" s="43"/>
      <c r="H533" s="47" t="str">
        <f aca="false">IF(AND($A533="",$B533="",$C533="",$D533=""),"",IF(OR($A533="",$B533="",$C533=""),"Add month, product and units",IF(I533="","Product not found",IF(AND($D533&lt;&gt;"",N($D533)&gt;N($C533)),"Orders are more than units sold",""))))</f>
        <v/>
      </c>
      <c r="I533" s="22" t="str">
        <f aca="false">IF($B533="","",IF($E533&lt;&gt;"",$E533,IFERROR(INDEX(Products!$C$6:$C$55,MATCH($B533,Products!$A$6:$A$55,0)),"")))</f>
        <v/>
      </c>
      <c r="J533" s="22" t="str">
        <f aca="false">IF(OR($A533="",$B533="",$C533="",I533="",AND($D533&lt;&gt;"",N($D533)&gt;N($C533))),"",$C533*I533)</f>
        <v/>
      </c>
      <c r="K533" s="21" t="str">
        <f aca="false">IF(J533="","",IF($D533&lt;&gt;"",$D533,$C533))</f>
        <v/>
      </c>
      <c r="L533" s="22" t="str">
        <f aca="false">IF(J533="","",J533*(INDEX(Products!$D$6:$D$55,MATCH($B533,Products!$A$6:$A$55,0))+INDEX(Products!$E$6:$E$55,MATCH($B533,Products!$A$6:$A$55,0))))</f>
        <v/>
      </c>
      <c r="M533" s="22" t="str">
        <f aca="false">IF(J533="","",K533*INDEX(Products!$F$6:$F$55,MATCH($B533,Products!$A$6:$A$55,0)))</f>
        <v/>
      </c>
      <c r="N533" s="22" t="str">
        <f aca="false">IF(J533="","",$C533*N(INDEX(Products!$G$6:$G$55,MATCH($B533,Products!$A$6:$A$55,0))))</f>
        <v/>
      </c>
      <c r="O533" s="22" t="str">
        <f aca="false">IF(J533="","",J533-N($G533)-L533-M533-N533-N($F533))</f>
        <v/>
      </c>
      <c r="P533" s="48" t="str">
        <f aca="false">IF(J533="","",YEAR($A533))</f>
        <v/>
      </c>
      <c r="Q533" s="48" t="str">
        <f aca="false">IF(J533="","",MONTH($A533))</f>
        <v/>
      </c>
    </row>
    <row r="534" customFormat="false" ht="15" hidden="false" customHeight="false" outlineLevel="0" collapsed="false">
      <c r="A534" s="45"/>
      <c r="B534" s="42"/>
      <c r="C534" s="46"/>
      <c r="D534" s="46"/>
      <c r="E534" s="43"/>
      <c r="F534" s="43"/>
      <c r="G534" s="43"/>
      <c r="H534" s="47" t="str">
        <f aca="false">IF(AND($A534="",$B534="",$C534="",$D534=""),"",IF(OR($A534="",$B534="",$C534=""),"Add month, product and units",IF(I534="","Product not found",IF(AND($D534&lt;&gt;"",N($D534)&gt;N($C534)),"Orders are more than units sold",""))))</f>
        <v/>
      </c>
      <c r="I534" s="22" t="str">
        <f aca="false">IF($B534="","",IF($E534&lt;&gt;"",$E534,IFERROR(INDEX(Products!$C$6:$C$55,MATCH($B534,Products!$A$6:$A$55,0)),"")))</f>
        <v/>
      </c>
      <c r="J534" s="22" t="str">
        <f aca="false">IF(OR($A534="",$B534="",$C534="",I534="",AND($D534&lt;&gt;"",N($D534)&gt;N($C534))),"",$C534*I534)</f>
        <v/>
      </c>
      <c r="K534" s="21" t="str">
        <f aca="false">IF(J534="","",IF($D534&lt;&gt;"",$D534,$C534))</f>
        <v/>
      </c>
      <c r="L534" s="22" t="str">
        <f aca="false">IF(J534="","",J534*(INDEX(Products!$D$6:$D$55,MATCH($B534,Products!$A$6:$A$55,0))+INDEX(Products!$E$6:$E$55,MATCH($B534,Products!$A$6:$A$55,0))))</f>
        <v/>
      </c>
      <c r="M534" s="22" t="str">
        <f aca="false">IF(J534="","",K534*INDEX(Products!$F$6:$F$55,MATCH($B534,Products!$A$6:$A$55,0)))</f>
        <v/>
      </c>
      <c r="N534" s="22" t="str">
        <f aca="false">IF(J534="","",$C534*N(INDEX(Products!$G$6:$G$55,MATCH($B534,Products!$A$6:$A$55,0))))</f>
        <v/>
      </c>
      <c r="O534" s="22" t="str">
        <f aca="false">IF(J534="","",J534-N($G534)-L534-M534-N534-N($F534))</f>
        <v/>
      </c>
      <c r="P534" s="48" t="str">
        <f aca="false">IF(J534="","",YEAR($A534))</f>
        <v/>
      </c>
      <c r="Q534" s="48" t="str">
        <f aca="false">IF(J534="","",MONTH($A534))</f>
        <v/>
      </c>
    </row>
    <row r="535" customFormat="false" ht="15" hidden="false" customHeight="false" outlineLevel="0" collapsed="false">
      <c r="A535" s="45"/>
      <c r="B535" s="42"/>
      <c r="C535" s="46"/>
      <c r="D535" s="46"/>
      <c r="E535" s="43"/>
      <c r="F535" s="43"/>
      <c r="G535" s="43"/>
      <c r="H535" s="47" t="str">
        <f aca="false">IF(AND($A535="",$B535="",$C535="",$D535=""),"",IF(OR($A535="",$B535="",$C535=""),"Add month, product and units",IF(I535="","Product not found",IF(AND($D535&lt;&gt;"",N($D535)&gt;N($C535)),"Orders are more than units sold",""))))</f>
        <v/>
      </c>
      <c r="I535" s="22" t="str">
        <f aca="false">IF($B535="","",IF($E535&lt;&gt;"",$E535,IFERROR(INDEX(Products!$C$6:$C$55,MATCH($B535,Products!$A$6:$A$55,0)),"")))</f>
        <v/>
      </c>
      <c r="J535" s="22" t="str">
        <f aca="false">IF(OR($A535="",$B535="",$C535="",I535="",AND($D535&lt;&gt;"",N($D535)&gt;N($C535))),"",$C535*I535)</f>
        <v/>
      </c>
      <c r="K535" s="21" t="str">
        <f aca="false">IF(J535="","",IF($D535&lt;&gt;"",$D535,$C535))</f>
        <v/>
      </c>
      <c r="L535" s="22" t="str">
        <f aca="false">IF(J535="","",J535*(INDEX(Products!$D$6:$D$55,MATCH($B535,Products!$A$6:$A$55,0))+INDEX(Products!$E$6:$E$55,MATCH($B535,Products!$A$6:$A$55,0))))</f>
        <v/>
      </c>
      <c r="M535" s="22" t="str">
        <f aca="false">IF(J535="","",K535*INDEX(Products!$F$6:$F$55,MATCH($B535,Products!$A$6:$A$55,0)))</f>
        <v/>
      </c>
      <c r="N535" s="22" t="str">
        <f aca="false">IF(J535="","",$C535*N(INDEX(Products!$G$6:$G$55,MATCH($B535,Products!$A$6:$A$55,0))))</f>
        <v/>
      </c>
      <c r="O535" s="22" t="str">
        <f aca="false">IF(J535="","",J535-N($G535)-L535-M535-N535-N($F535))</f>
        <v/>
      </c>
      <c r="P535" s="48" t="str">
        <f aca="false">IF(J535="","",YEAR($A535))</f>
        <v/>
      </c>
      <c r="Q535" s="48" t="str">
        <f aca="false">IF(J535="","",MONTH($A535))</f>
        <v/>
      </c>
    </row>
    <row r="536" customFormat="false" ht="15" hidden="false" customHeight="false" outlineLevel="0" collapsed="false">
      <c r="A536" s="45"/>
      <c r="B536" s="42"/>
      <c r="C536" s="46"/>
      <c r="D536" s="46"/>
      <c r="E536" s="43"/>
      <c r="F536" s="43"/>
      <c r="G536" s="43"/>
      <c r="H536" s="47" t="str">
        <f aca="false">IF(AND($A536="",$B536="",$C536="",$D536=""),"",IF(OR($A536="",$B536="",$C536=""),"Add month, product and units",IF(I536="","Product not found",IF(AND($D536&lt;&gt;"",N($D536)&gt;N($C536)),"Orders are more than units sold",""))))</f>
        <v/>
      </c>
      <c r="I536" s="22" t="str">
        <f aca="false">IF($B536="","",IF($E536&lt;&gt;"",$E536,IFERROR(INDEX(Products!$C$6:$C$55,MATCH($B536,Products!$A$6:$A$55,0)),"")))</f>
        <v/>
      </c>
      <c r="J536" s="22" t="str">
        <f aca="false">IF(OR($A536="",$B536="",$C536="",I536="",AND($D536&lt;&gt;"",N($D536)&gt;N($C536))),"",$C536*I536)</f>
        <v/>
      </c>
      <c r="K536" s="21" t="str">
        <f aca="false">IF(J536="","",IF($D536&lt;&gt;"",$D536,$C536))</f>
        <v/>
      </c>
      <c r="L536" s="22" t="str">
        <f aca="false">IF(J536="","",J536*(INDEX(Products!$D$6:$D$55,MATCH($B536,Products!$A$6:$A$55,0))+INDEX(Products!$E$6:$E$55,MATCH($B536,Products!$A$6:$A$55,0))))</f>
        <v/>
      </c>
      <c r="M536" s="22" t="str">
        <f aca="false">IF(J536="","",K536*INDEX(Products!$F$6:$F$55,MATCH($B536,Products!$A$6:$A$55,0)))</f>
        <v/>
      </c>
      <c r="N536" s="22" t="str">
        <f aca="false">IF(J536="","",$C536*N(INDEX(Products!$G$6:$G$55,MATCH($B536,Products!$A$6:$A$55,0))))</f>
        <v/>
      </c>
      <c r="O536" s="22" t="str">
        <f aca="false">IF(J536="","",J536-N($G536)-L536-M536-N536-N($F536))</f>
        <v/>
      </c>
      <c r="P536" s="48" t="str">
        <f aca="false">IF(J536="","",YEAR($A536))</f>
        <v/>
      </c>
      <c r="Q536" s="48" t="str">
        <f aca="false">IF(J536="","",MONTH($A536))</f>
        <v/>
      </c>
    </row>
    <row r="537" customFormat="false" ht="15" hidden="false" customHeight="false" outlineLevel="0" collapsed="false">
      <c r="A537" s="45"/>
      <c r="B537" s="42"/>
      <c r="C537" s="46"/>
      <c r="D537" s="46"/>
      <c r="E537" s="43"/>
      <c r="F537" s="43"/>
      <c r="G537" s="43"/>
      <c r="H537" s="47" t="str">
        <f aca="false">IF(AND($A537="",$B537="",$C537="",$D537=""),"",IF(OR($A537="",$B537="",$C537=""),"Add month, product and units",IF(I537="","Product not found",IF(AND($D537&lt;&gt;"",N($D537)&gt;N($C537)),"Orders are more than units sold",""))))</f>
        <v/>
      </c>
      <c r="I537" s="22" t="str">
        <f aca="false">IF($B537="","",IF($E537&lt;&gt;"",$E537,IFERROR(INDEX(Products!$C$6:$C$55,MATCH($B537,Products!$A$6:$A$55,0)),"")))</f>
        <v/>
      </c>
      <c r="J537" s="22" t="str">
        <f aca="false">IF(OR($A537="",$B537="",$C537="",I537="",AND($D537&lt;&gt;"",N($D537)&gt;N($C537))),"",$C537*I537)</f>
        <v/>
      </c>
      <c r="K537" s="21" t="str">
        <f aca="false">IF(J537="","",IF($D537&lt;&gt;"",$D537,$C537))</f>
        <v/>
      </c>
      <c r="L537" s="22" t="str">
        <f aca="false">IF(J537="","",J537*(INDEX(Products!$D$6:$D$55,MATCH($B537,Products!$A$6:$A$55,0))+INDEX(Products!$E$6:$E$55,MATCH($B537,Products!$A$6:$A$55,0))))</f>
        <v/>
      </c>
      <c r="M537" s="22" t="str">
        <f aca="false">IF(J537="","",K537*INDEX(Products!$F$6:$F$55,MATCH($B537,Products!$A$6:$A$55,0)))</f>
        <v/>
      </c>
      <c r="N537" s="22" t="str">
        <f aca="false">IF(J537="","",$C537*N(INDEX(Products!$G$6:$G$55,MATCH($B537,Products!$A$6:$A$55,0))))</f>
        <v/>
      </c>
      <c r="O537" s="22" t="str">
        <f aca="false">IF(J537="","",J537-N($G537)-L537-M537-N537-N($F537))</f>
        <v/>
      </c>
      <c r="P537" s="48" t="str">
        <f aca="false">IF(J537="","",YEAR($A537))</f>
        <v/>
      </c>
      <c r="Q537" s="48" t="str">
        <f aca="false">IF(J537="","",MONTH($A537))</f>
        <v/>
      </c>
    </row>
    <row r="538" customFormat="false" ht="15" hidden="false" customHeight="false" outlineLevel="0" collapsed="false">
      <c r="A538" s="45"/>
      <c r="B538" s="42"/>
      <c r="C538" s="46"/>
      <c r="D538" s="46"/>
      <c r="E538" s="43"/>
      <c r="F538" s="43"/>
      <c r="G538" s="43"/>
      <c r="H538" s="47" t="str">
        <f aca="false">IF(AND($A538="",$B538="",$C538="",$D538=""),"",IF(OR($A538="",$B538="",$C538=""),"Add month, product and units",IF(I538="","Product not found",IF(AND($D538&lt;&gt;"",N($D538)&gt;N($C538)),"Orders are more than units sold",""))))</f>
        <v/>
      </c>
      <c r="I538" s="22" t="str">
        <f aca="false">IF($B538="","",IF($E538&lt;&gt;"",$E538,IFERROR(INDEX(Products!$C$6:$C$55,MATCH($B538,Products!$A$6:$A$55,0)),"")))</f>
        <v/>
      </c>
      <c r="J538" s="22" t="str">
        <f aca="false">IF(OR($A538="",$B538="",$C538="",I538="",AND($D538&lt;&gt;"",N($D538)&gt;N($C538))),"",$C538*I538)</f>
        <v/>
      </c>
      <c r="K538" s="21" t="str">
        <f aca="false">IF(J538="","",IF($D538&lt;&gt;"",$D538,$C538))</f>
        <v/>
      </c>
      <c r="L538" s="22" t="str">
        <f aca="false">IF(J538="","",J538*(INDEX(Products!$D$6:$D$55,MATCH($B538,Products!$A$6:$A$55,0))+INDEX(Products!$E$6:$E$55,MATCH($B538,Products!$A$6:$A$55,0))))</f>
        <v/>
      </c>
      <c r="M538" s="22" t="str">
        <f aca="false">IF(J538="","",K538*INDEX(Products!$F$6:$F$55,MATCH($B538,Products!$A$6:$A$55,0)))</f>
        <v/>
      </c>
      <c r="N538" s="22" t="str">
        <f aca="false">IF(J538="","",$C538*N(INDEX(Products!$G$6:$G$55,MATCH($B538,Products!$A$6:$A$55,0))))</f>
        <v/>
      </c>
      <c r="O538" s="22" t="str">
        <f aca="false">IF(J538="","",J538-N($G538)-L538-M538-N538-N($F538))</f>
        <v/>
      </c>
      <c r="P538" s="48" t="str">
        <f aca="false">IF(J538="","",YEAR($A538))</f>
        <v/>
      </c>
      <c r="Q538" s="48" t="str">
        <f aca="false">IF(J538="","",MONTH($A538))</f>
        <v/>
      </c>
    </row>
    <row r="539" customFormat="false" ht="15" hidden="false" customHeight="false" outlineLevel="0" collapsed="false">
      <c r="A539" s="45"/>
      <c r="B539" s="42"/>
      <c r="C539" s="46"/>
      <c r="D539" s="46"/>
      <c r="E539" s="43"/>
      <c r="F539" s="43"/>
      <c r="G539" s="43"/>
      <c r="H539" s="47" t="str">
        <f aca="false">IF(AND($A539="",$B539="",$C539="",$D539=""),"",IF(OR($A539="",$B539="",$C539=""),"Add month, product and units",IF(I539="","Product not found",IF(AND($D539&lt;&gt;"",N($D539)&gt;N($C539)),"Orders are more than units sold",""))))</f>
        <v/>
      </c>
      <c r="I539" s="22" t="str">
        <f aca="false">IF($B539="","",IF($E539&lt;&gt;"",$E539,IFERROR(INDEX(Products!$C$6:$C$55,MATCH($B539,Products!$A$6:$A$55,0)),"")))</f>
        <v/>
      </c>
      <c r="J539" s="22" t="str">
        <f aca="false">IF(OR($A539="",$B539="",$C539="",I539="",AND($D539&lt;&gt;"",N($D539)&gt;N($C539))),"",$C539*I539)</f>
        <v/>
      </c>
      <c r="K539" s="21" t="str">
        <f aca="false">IF(J539="","",IF($D539&lt;&gt;"",$D539,$C539))</f>
        <v/>
      </c>
      <c r="L539" s="22" t="str">
        <f aca="false">IF(J539="","",J539*(INDEX(Products!$D$6:$D$55,MATCH($B539,Products!$A$6:$A$55,0))+INDEX(Products!$E$6:$E$55,MATCH($B539,Products!$A$6:$A$55,0))))</f>
        <v/>
      </c>
      <c r="M539" s="22" t="str">
        <f aca="false">IF(J539="","",K539*INDEX(Products!$F$6:$F$55,MATCH($B539,Products!$A$6:$A$55,0)))</f>
        <v/>
      </c>
      <c r="N539" s="22" t="str">
        <f aca="false">IF(J539="","",$C539*N(INDEX(Products!$G$6:$G$55,MATCH($B539,Products!$A$6:$A$55,0))))</f>
        <v/>
      </c>
      <c r="O539" s="22" t="str">
        <f aca="false">IF(J539="","",J539-N($G539)-L539-M539-N539-N($F539))</f>
        <v/>
      </c>
      <c r="P539" s="48" t="str">
        <f aca="false">IF(J539="","",YEAR($A539))</f>
        <v/>
      </c>
      <c r="Q539" s="48" t="str">
        <f aca="false">IF(J539="","",MONTH($A539))</f>
        <v/>
      </c>
    </row>
    <row r="540" customFormat="false" ht="15" hidden="false" customHeight="false" outlineLevel="0" collapsed="false">
      <c r="A540" s="45"/>
      <c r="B540" s="42"/>
      <c r="C540" s="46"/>
      <c r="D540" s="46"/>
      <c r="E540" s="43"/>
      <c r="F540" s="43"/>
      <c r="G540" s="43"/>
      <c r="H540" s="47" t="str">
        <f aca="false">IF(AND($A540="",$B540="",$C540="",$D540=""),"",IF(OR($A540="",$B540="",$C540=""),"Add month, product and units",IF(I540="","Product not found",IF(AND($D540&lt;&gt;"",N($D540)&gt;N($C540)),"Orders are more than units sold",""))))</f>
        <v/>
      </c>
      <c r="I540" s="22" t="str">
        <f aca="false">IF($B540="","",IF($E540&lt;&gt;"",$E540,IFERROR(INDEX(Products!$C$6:$C$55,MATCH($B540,Products!$A$6:$A$55,0)),"")))</f>
        <v/>
      </c>
      <c r="J540" s="22" t="str">
        <f aca="false">IF(OR($A540="",$B540="",$C540="",I540="",AND($D540&lt;&gt;"",N($D540)&gt;N($C540))),"",$C540*I540)</f>
        <v/>
      </c>
      <c r="K540" s="21" t="str">
        <f aca="false">IF(J540="","",IF($D540&lt;&gt;"",$D540,$C540))</f>
        <v/>
      </c>
      <c r="L540" s="22" t="str">
        <f aca="false">IF(J540="","",J540*(INDEX(Products!$D$6:$D$55,MATCH($B540,Products!$A$6:$A$55,0))+INDEX(Products!$E$6:$E$55,MATCH($B540,Products!$A$6:$A$55,0))))</f>
        <v/>
      </c>
      <c r="M540" s="22" t="str">
        <f aca="false">IF(J540="","",K540*INDEX(Products!$F$6:$F$55,MATCH($B540,Products!$A$6:$A$55,0)))</f>
        <v/>
      </c>
      <c r="N540" s="22" t="str">
        <f aca="false">IF(J540="","",$C540*N(INDEX(Products!$G$6:$G$55,MATCH($B540,Products!$A$6:$A$55,0))))</f>
        <v/>
      </c>
      <c r="O540" s="22" t="str">
        <f aca="false">IF(J540="","",J540-N($G540)-L540-M540-N540-N($F540))</f>
        <v/>
      </c>
      <c r="P540" s="48" t="str">
        <f aca="false">IF(J540="","",YEAR($A540))</f>
        <v/>
      </c>
      <c r="Q540" s="48" t="str">
        <f aca="false">IF(J540="","",MONTH($A540))</f>
        <v/>
      </c>
    </row>
    <row r="541" customFormat="false" ht="15" hidden="false" customHeight="false" outlineLevel="0" collapsed="false">
      <c r="A541" s="45"/>
      <c r="B541" s="42"/>
      <c r="C541" s="46"/>
      <c r="D541" s="46"/>
      <c r="E541" s="43"/>
      <c r="F541" s="43"/>
      <c r="G541" s="43"/>
      <c r="H541" s="47" t="str">
        <f aca="false">IF(AND($A541="",$B541="",$C541="",$D541=""),"",IF(OR($A541="",$B541="",$C541=""),"Add month, product and units",IF(I541="","Product not found",IF(AND($D541&lt;&gt;"",N($D541)&gt;N($C541)),"Orders are more than units sold",""))))</f>
        <v/>
      </c>
      <c r="I541" s="22" t="str">
        <f aca="false">IF($B541="","",IF($E541&lt;&gt;"",$E541,IFERROR(INDEX(Products!$C$6:$C$55,MATCH($B541,Products!$A$6:$A$55,0)),"")))</f>
        <v/>
      </c>
      <c r="J541" s="22" t="str">
        <f aca="false">IF(OR($A541="",$B541="",$C541="",I541="",AND($D541&lt;&gt;"",N($D541)&gt;N($C541))),"",$C541*I541)</f>
        <v/>
      </c>
      <c r="K541" s="21" t="str">
        <f aca="false">IF(J541="","",IF($D541&lt;&gt;"",$D541,$C541))</f>
        <v/>
      </c>
      <c r="L541" s="22" t="str">
        <f aca="false">IF(J541="","",J541*(INDEX(Products!$D$6:$D$55,MATCH($B541,Products!$A$6:$A$55,0))+INDEX(Products!$E$6:$E$55,MATCH($B541,Products!$A$6:$A$55,0))))</f>
        <v/>
      </c>
      <c r="M541" s="22" t="str">
        <f aca="false">IF(J541="","",K541*INDEX(Products!$F$6:$F$55,MATCH($B541,Products!$A$6:$A$55,0)))</f>
        <v/>
      </c>
      <c r="N541" s="22" t="str">
        <f aca="false">IF(J541="","",$C541*N(INDEX(Products!$G$6:$G$55,MATCH($B541,Products!$A$6:$A$55,0))))</f>
        <v/>
      </c>
      <c r="O541" s="22" t="str">
        <f aca="false">IF(J541="","",J541-N($G541)-L541-M541-N541-N($F541))</f>
        <v/>
      </c>
      <c r="P541" s="48" t="str">
        <f aca="false">IF(J541="","",YEAR($A541))</f>
        <v/>
      </c>
      <c r="Q541" s="48" t="str">
        <f aca="false">IF(J541="","",MONTH($A541))</f>
        <v/>
      </c>
    </row>
    <row r="542" customFormat="false" ht="15" hidden="false" customHeight="false" outlineLevel="0" collapsed="false">
      <c r="A542" s="45"/>
      <c r="B542" s="42"/>
      <c r="C542" s="46"/>
      <c r="D542" s="46"/>
      <c r="E542" s="43"/>
      <c r="F542" s="43"/>
      <c r="G542" s="43"/>
      <c r="H542" s="47" t="str">
        <f aca="false">IF(AND($A542="",$B542="",$C542="",$D542=""),"",IF(OR($A542="",$B542="",$C542=""),"Add month, product and units",IF(I542="","Product not found",IF(AND($D542&lt;&gt;"",N($D542)&gt;N($C542)),"Orders are more than units sold",""))))</f>
        <v/>
      </c>
      <c r="I542" s="22" t="str">
        <f aca="false">IF($B542="","",IF($E542&lt;&gt;"",$E542,IFERROR(INDEX(Products!$C$6:$C$55,MATCH($B542,Products!$A$6:$A$55,0)),"")))</f>
        <v/>
      </c>
      <c r="J542" s="22" t="str">
        <f aca="false">IF(OR($A542="",$B542="",$C542="",I542="",AND($D542&lt;&gt;"",N($D542)&gt;N($C542))),"",$C542*I542)</f>
        <v/>
      </c>
      <c r="K542" s="21" t="str">
        <f aca="false">IF(J542="","",IF($D542&lt;&gt;"",$D542,$C542))</f>
        <v/>
      </c>
      <c r="L542" s="22" t="str">
        <f aca="false">IF(J542="","",J542*(INDEX(Products!$D$6:$D$55,MATCH($B542,Products!$A$6:$A$55,0))+INDEX(Products!$E$6:$E$55,MATCH($B542,Products!$A$6:$A$55,0))))</f>
        <v/>
      </c>
      <c r="M542" s="22" t="str">
        <f aca="false">IF(J542="","",K542*INDEX(Products!$F$6:$F$55,MATCH($B542,Products!$A$6:$A$55,0)))</f>
        <v/>
      </c>
      <c r="N542" s="22" t="str">
        <f aca="false">IF(J542="","",$C542*N(INDEX(Products!$G$6:$G$55,MATCH($B542,Products!$A$6:$A$55,0))))</f>
        <v/>
      </c>
      <c r="O542" s="22" t="str">
        <f aca="false">IF(J542="","",J542-N($G542)-L542-M542-N542-N($F542))</f>
        <v/>
      </c>
      <c r="P542" s="48" t="str">
        <f aca="false">IF(J542="","",YEAR($A542))</f>
        <v/>
      </c>
      <c r="Q542" s="48" t="str">
        <f aca="false">IF(J542="","",MONTH($A542))</f>
        <v/>
      </c>
    </row>
    <row r="543" customFormat="false" ht="15" hidden="false" customHeight="false" outlineLevel="0" collapsed="false">
      <c r="A543" s="45"/>
      <c r="B543" s="42"/>
      <c r="C543" s="46"/>
      <c r="D543" s="46"/>
      <c r="E543" s="43"/>
      <c r="F543" s="43"/>
      <c r="G543" s="43"/>
      <c r="H543" s="47" t="str">
        <f aca="false">IF(AND($A543="",$B543="",$C543="",$D543=""),"",IF(OR($A543="",$B543="",$C543=""),"Add month, product and units",IF(I543="","Product not found",IF(AND($D543&lt;&gt;"",N($D543)&gt;N($C543)),"Orders are more than units sold",""))))</f>
        <v/>
      </c>
      <c r="I543" s="22" t="str">
        <f aca="false">IF($B543="","",IF($E543&lt;&gt;"",$E543,IFERROR(INDEX(Products!$C$6:$C$55,MATCH($B543,Products!$A$6:$A$55,0)),"")))</f>
        <v/>
      </c>
      <c r="J543" s="22" t="str">
        <f aca="false">IF(OR($A543="",$B543="",$C543="",I543="",AND($D543&lt;&gt;"",N($D543)&gt;N($C543))),"",$C543*I543)</f>
        <v/>
      </c>
      <c r="K543" s="21" t="str">
        <f aca="false">IF(J543="","",IF($D543&lt;&gt;"",$D543,$C543))</f>
        <v/>
      </c>
      <c r="L543" s="22" t="str">
        <f aca="false">IF(J543="","",J543*(INDEX(Products!$D$6:$D$55,MATCH($B543,Products!$A$6:$A$55,0))+INDEX(Products!$E$6:$E$55,MATCH($B543,Products!$A$6:$A$55,0))))</f>
        <v/>
      </c>
      <c r="M543" s="22" t="str">
        <f aca="false">IF(J543="","",K543*INDEX(Products!$F$6:$F$55,MATCH($B543,Products!$A$6:$A$55,0)))</f>
        <v/>
      </c>
      <c r="N543" s="22" t="str">
        <f aca="false">IF(J543="","",$C543*N(INDEX(Products!$G$6:$G$55,MATCH($B543,Products!$A$6:$A$55,0))))</f>
        <v/>
      </c>
      <c r="O543" s="22" t="str">
        <f aca="false">IF(J543="","",J543-N($G543)-L543-M543-N543-N($F543))</f>
        <v/>
      </c>
      <c r="P543" s="48" t="str">
        <f aca="false">IF(J543="","",YEAR($A543))</f>
        <v/>
      </c>
      <c r="Q543" s="48" t="str">
        <f aca="false">IF(J543="","",MONTH($A543))</f>
        <v/>
      </c>
    </row>
    <row r="544" customFormat="false" ht="15" hidden="false" customHeight="false" outlineLevel="0" collapsed="false">
      <c r="A544" s="45"/>
      <c r="B544" s="42"/>
      <c r="C544" s="46"/>
      <c r="D544" s="46"/>
      <c r="E544" s="43"/>
      <c r="F544" s="43"/>
      <c r="G544" s="43"/>
      <c r="H544" s="47" t="str">
        <f aca="false">IF(AND($A544="",$B544="",$C544="",$D544=""),"",IF(OR($A544="",$B544="",$C544=""),"Add month, product and units",IF(I544="","Product not found",IF(AND($D544&lt;&gt;"",N($D544)&gt;N($C544)),"Orders are more than units sold",""))))</f>
        <v/>
      </c>
      <c r="I544" s="22" t="str">
        <f aca="false">IF($B544="","",IF($E544&lt;&gt;"",$E544,IFERROR(INDEX(Products!$C$6:$C$55,MATCH($B544,Products!$A$6:$A$55,0)),"")))</f>
        <v/>
      </c>
      <c r="J544" s="22" t="str">
        <f aca="false">IF(OR($A544="",$B544="",$C544="",I544="",AND($D544&lt;&gt;"",N($D544)&gt;N($C544))),"",$C544*I544)</f>
        <v/>
      </c>
      <c r="K544" s="21" t="str">
        <f aca="false">IF(J544="","",IF($D544&lt;&gt;"",$D544,$C544))</f>
        <v/>
      </c>
      <c r="L544" s="22" t="str">
        <f aca="false">IF(J544="","",J544*(INDEX(Products!$D$6:$D$55,MATCH($B544,Products!$A$6:$A$55,0))+INDEX(Products!$E$6:$E$55,MATCH($B544,Products!$A$6:$A$55,0))))</f>
        <v/>
      </c>
      <c r="M544" s="22" t="str">
        <f aca="false">IF(J544="","",K544*INDEX(Products!$F$6:$F$55,MATCH($B544,Products!$A$6:$A$55,0)))</f>
        <v/>
      </c>
      <c r="N544" s="22" t="str">
        <f aca="false">IF(J544="","",$C544*N(INDEX(Products!$G$6:$G$55,MATCH($B544,Products!$A$6:$A$55,0))))</f>
        <v/>
      </c>
      <c r="O544" s="22" t="str">
        <f aca="false">IF(J544="","",J544-N($G544)-L544-M544-N544-N($F544))</f>
        <v/>
      </c>
      <c r="P544" s="48" t="str">
        <f aca="false">IF(J544="","",YEAR($A544))</f>
        <v/>
      </c>
      <c r="Q544" s="48" t="str">
        <f aca="false">IF(J544="","",MONTH($A544))</f>
        <v/>
      </c>
    </row>
    <row r="545" customFormat="false" ht="15" hidden="false" customHeight="false" outlineLevel="0" collapsed="false">
      <c r="A545" s="45"/>
      <c r="B545" s="42"/>
      <c r="C545" s="46"/>
      <c r="D545" s="46"/>
      <c r="E545" s="43"/>
      <c r="F545" s="43"/>
      <c r="G545" s="43"/>
      <c r="H545" s="47" t="str">
        <f aca="false">IF(AND($A545="",$B545="",$C545="",$D545=""),"",IF(OR($A545="",$B545="",$C545=""),"Add month, product and units",IF(I545="","Product not found",IF(AND($D545&lt;&gt;"",N($D545)&gt;N($C545)),"Orders are more than units sold",""))))</f>
        <v/>
      </c>
      <c r="I545" s="22" t="str">
        <f aca="false">IF($B545="","",IF($E545&lt;&gt;"",$E545,IFERROR(INDEX(Products!$C$6:$C$55,MATCH($B545,Products!$A$6:$A$55,0)),"")))</f>
        <v/>
      </c>
      <c r="J545" s="22" t="str">
        <f aca="false">IF(OR($A545="",$B545="",$C545="",I545="",AND($D545&lt;&gt;"",N($D545)&gt;N($C545))),"",$C545*I545)</f>
        <v/>
      </c>
      <c r="K545" s="21" t="str">
        <f aca="false">IF(J545="","",IF($D545&lt;&gt;"",$D545,$C545))</f>
        <v/>
      </c>
      <c r="L545" s="22" t="str">
        <f aca="false">IF(J545="","",J545*(INDEX(Products!$D$6:$D$55,MATCH($B545,Products!$A$6:$A$55,0))+INDEX(Products!$E$6:$E$55,MATCH($B545,Products!$A$6:$A$55,0))))</f>
        <v/>
      </c>
      <c r="M545" s="22" t="str">
        <f aca="false">IF(J545="","",K545*INDEX(Products!$F$6:$F$55,MATCH($B545,Products!$A$6:$A$55,0)))</f>
        <v/>
      </c>
      <c r="N545" s="22" t="str">
        <f aca="false">IF(J545="","",$C545*N(INDEX(Products!$G$6:$G$55,MATCH($B545,Products!$A$6:$A$55,0))))</f>
        <v/>
      </c>
      <c r="O545" s="22" t="str">
        <f aca="false">IF(J545="","",J545-N($G545)-L545-M545-N545-N($F545))</f>
        <v/>
      </c>
      <c r="P545" s="48" t="str">
        <f aca="false">IF(J545="","",YEAR($A545))</f>
        <v/>
      </c>
      <c r="Q545" s="48" t="str">
        <f aca="false">IF(J545="","",MONTH($A545))</f>
        <v/>
      </c>
    </row>
    <row r="546" customFormat="false" ht="15" hidden="false" customHeight="false" outlineLevel="0" collapsed="false">
      <c r="A546" s="45"/>
      <c r="B546" s="42"/>
      <c r="C546" s="46"/>
      <c r="D546" s="46"/>
      <c r="E546" s="43"/>
      <c r="F546" s="43"/>
      <c r="G546" s="43"/>
      <c r="H546" s="47" t="str">
        <f aca="false">IF(AND($A546="",$B546="",$C546="",$D546=""),"",IF(OR($A546="",$B546="",$C546=""),"Add month, product and units",IF(I546="","Product not found",IF(AND($D546&lt;&gt;"",N($D546)&gt;N($C546)),"Orders are more than units sold",""))))</f>
        <v/>
      </c>
      <c r="I546" s="22" t="str">
        <f aca="false">IF($B546="","",IF($E546&lt;&gt;"",$E546,IFERROR(INDEX(Products!$C$6:$C$55,MATCH($B546,Products!$A$6:$A$55,0)),"")))</f>
        <v/>
      </c>
      <c r="J546" s="22" t="str">
        <f aca="false">IF(OR($A546="",$B546="",$C546="",I546="",AND($D546&lt;&gt;"",N($D546)&gt;N($C546))),"",$C546*I546)</f>
        <v/>
      </c>
      <c r="K546" s="21" t="str">
        <f aca="false">IF(J546="","",IF($D546&lt;&gt;"",$D546,$C546))</f>
        <v/>
      </c>
      <c r="L546" s="22" t="str">
        <f aca="false">IF(J546="","",J546*(INDEX(Products!$D$6:$D$55,MATCH($B546,Products!$A$6:$A$55,0))+INDEX(Products!$E$6:$E$55,MATCH($B546,Products!$A$6:$A$55,0))))</f>
        <v/>
      </c>
      <c r="M546" s="22" t="str">
        <f aca="false">IF(J546="","",K546*INDEX(Products!$F$6:$F$55,MATCH($B546,Products!$A$6:$A$55,0)))</f>
        <v/>
      </c>
      <c r="N546" s="22" t="str">
        <f aca="false">IF(J546="","",$C546*N(INDEX(Products!$G$6:$G$55,MATCH($B546,Products!$A$6:$A$55,0))))</f>
        <v/>
      </c>
      <c r="O546" s="22" t="str">
        <f aca="false">IF(J546="","",J546-N($G546)-L546-M546-N546-N($F546))</f>
        <v/>
      </c>
      <c r="P546" s="48" t="str">
        <f aca="false">IF(J546="","",YEAR($A546))</f>
        <v/>
      </c>
      <c r="Q546" s="48" t="str">
        <f aca="false">IF(J546="","",MONTH($A546))</f>
        <v/>
      </c>
    </row>
    <row r="547" customFormat="false" ht="15" hidden="false" customHeight="false" outlineLevel="0" collapsed="false">
      <c r="A547" s="45"/>
      <c r="B547" s="42"/>
      <c r="C547" s="46"/>
      <c r="D547" s="46"/>
      <c r="E547" s="43"/>
      <c r="F547" s="43"/>
      <c r="G547" s="43"/>
      <c r="H547" s="47" t="str">
        <f aca="false">IF(AND($A547="",$B547="",$C547="",$D547=""),"",IF(OR($A547="",$B547="",$C547=""),"Add month, product and units",IF(I547="","Product not found",IF(AND($D547&lt;&gt;"",N($D547)&gt;N($C547)),"Orders are more than units sold",""))))</f>
        <v/>
      </c>
      <c r="I547" s="22" t="str">
        <f aca="false">IF($B547="","",IF($E547&lt;&gt;"",$E547,IFERROR(INDEX(Products!$C$6:$C$55,MATCH($B547,Products!$A$6:$A$55,0)),"")))</f>
        <v/>
      </c>
      <c r="J547" s="22" t="str">
        <f aca="false">IF(OR($A547="",$B547="",$C547="",I547="",AND($D547&lt;&gt;"",N($D547)&gt;N($C547))),"",$C547*I547)</f>
        <v/>
      </c>
      <c r="K547" s="21" t="str">
        <f aca="false">IF(J547="","",IF($D547&lt;&gt;"",$D547,$C547))</f>
        <v/>
      </c>
      <c r="L547" s="22" t="str">
        <f aca="false">IF(J547="","",J547*(INDEX(Products!$D$6:$D$55,MATCH($B547,Products!$A$6:$A$55,0))+INDEX(Products!$E$6:$E$55,MATCH($B547,Products!$A$6:$A$55,0))))</f>
        <v/>
      </c>
      <c r="M547" s="22" t="str">
        <f aca="false">IF(J547="","",K547*INDEX(Products!$F$6:$F$55,MATCH($B547,Products!$A$6:$A$55,0)))</f>
        <v/>
      </c>
      <c r="N547" s="22" t="str">
        <f aca="false">IF(J547="","",$C547*N(INDEX(Products!$G$6:$G$55,MATCH($B547,Products!$A$6:$A$55,0))))</f>
        <v/>
      </c>
      <c r="O547" s="22" t="str">
        <f aca="false">IF(J547="","",J547-N($G547)-L547-M547-N547-N($F547))</f>
        <v/>
      </c>
      <c r="P547" s="48" t="str">
        <f aca="false">IF(J547="","",YEAR($A547))</f>
        <v/>
      </c>
      <c r="Q547" s="48" t="str">
        <f aca="false">IF(J547="","",MONTH($A547))</f>
        <v/>
      </c>
    </row>
    <row r="548" customFormat="false" ht="15" hidden="false" customHeight="false" outlineLevel="0" collapsed="false">
      <c r="A548" s="45"/>
      <c r="B548" s="42"/>
      <c r="C548" s="46"/>
      <c r="D548" s="46"/>
      <c r="E548" s="43"/>
      <c r="F548" s="43"/>
      <c r="G548" s="43"/>
      <c r="H548" s="47" t="str">
        <f aca="false">IF(AND($A548="",$B548="",$C548="",$D548=""),"",IF(OR($A548="",$B548="",$C548=""),"Add month, product and units",IF(I548="","Product not found",IF(AND($D548&lt;&gt;"",N($D548)&gt;N($C548)),"Orders are more than units sold",""))))</f>
        <v/>
      </c>
      <c r="I548" s="22" t="str">
        <f aca="false">IF($B548="","",IF($E548&lt;&gt;"",$E548,IFERROR(INDEX(Products!$C$6:$C$55,MATCH($B548,Products!$A$6:$A$55,0)),"")))</f>
        <v/>
      </c>
      <c r="J548" s="22" t="str">
        <f aca="false">IF(OR($A548="",$B548="",$C548="",I548="",AND($D548&lt;&gt;"",N($D548)&gt;N($C548))),"",$C548*I548)</f>
        <v/>
      </c>
      <c r="K548" s="21" t="str">
        <f aca="false">IF(J548="","",IF($D548&lt;&gt;"",$D548,$C548))</f>
        <v/>
      </c>
      <c r="L548" s="22" t="str">
        <f aca="false">IF(J548="","",J548*(INDEX(Products!$D$6:$D$55,MATCH($B548,Products!$A$6:$A$55,0))+INDEX(Products!$E$6:$E$55,MATCH($B548,Products!$A$6:$A$55,0))))</f>
        <v/>
      </c>
      <c r="M548" s="22" t="str">
        <f aca="false">IF(J548="","",K548*INDEX(Products!$F$6:$F$55,MATCH($B548,Products!$A$6:$A$55,0)))</f>
        <v/>
      </c>
      <c r="N548" s="22" t="str">
        <f aca="false">IF(J548="","",$C548*N(INDEX(Products!$G$6:$G$55,MATCH($B548,Products!$A$6:$A$55,0))))</f>
        <v/>
      </c>
      <c r="O548" s="22" t="str">
        <f aca="false">IF(J548="","",J548-N($G548)-L548-M548-N548-N($F548))</f>
        <v/>
      </c>
      <c r="P548" s="48" t="str">
        <f aca="false">IF(J548="","",YEAR($A548))</f>
        <v/>
      </c>
      <c r="Q548" s="48" t="str">
        <f aca="false">IF(J548="","",MONTH($A548))</f>
        <v/>
      </c>
    </row>
    <row r="549" customFormat="false" ht="15" hidden="false" customHeight="false" outlineLevel="0" collapsed="false">
      <c r="A549" s="45"/>
      <c r="B549" s="42"/>
      <c r="C549" s="46"/>
      <c r="D549" s="46"/>
      <c r="E549" s="43"/>
      <c r="F549" s="43"/>
      <c r="G549" s="43"/>
      <c r="H549" s="47" t="str">
        <f aca="false">IF(AND($A549="",$B549="",$C549="",$D549=""),"",IF(OR($A549="",$B549="",$C549=""),"Add month, product and units",IF(I549="","Product not found",IF(AND($D549&lt;&gt;"",N($D549)&gt;N($C549)),"Orders are more than units sold",""))))</f>
        <v/>
      </c>
      <c r="I549" s="22" t="str">
        <f aca="false">IF($B549="","",IF($E549&lt;&gt;"",$E549,IFERROR(INDEX(Products!$C$6:$C$55,MATCH($B549,Products!$A$6:$A$55,0)),"")))</f>
        <v/>
      </c>
      <c r="J549" s="22" t="str">
        <f aca="false">IF(OR($A549="",$B549="",$C549="",I549="",AND($D549&lt;&gt;"",N($D549)&gt;N($C549))),"",$C549*I549)</f>
        <v/>
      </c>
      <c r="K549" s="21" t="str">
        <f aca="false">IF(J549="","",IF($D549&lt;&gt;"",$D549,$C549))</f>
        <v/>
      </c>
      <c r="L549" s="22" t="str">
        <f aca="false">IF(J549="","",J549*(INDEX(Products!$D$6:$D$55,MATCH($B549,Products!$A$6:$A$55,0))+INDEX(Products!$E$6:$E$55,MATCH($B549,Products!$A$6:$A$55,0))))</f>
        <v/>
      </c>
      <c r="M549" s="22" t="str">
        <f aca="false">IF(J549="","",K549*INDEX(Products!$F$6:$F$55,MATCH($B549,Products!$A$6:$A$55,0)))</f>
        <v/>
      </c>
      <c r="N549" s="22" t="str">
        <f aca="false">IF(J549="","",$C549*N(INDEX(Products!$G$6:$G$55,MATCH($B549,Products!$A$6:$A$55,0))))</f>
        <v/>
      </c>
      <c r="O549" s="22" t="str">
        <f aca="false">IF(J549="","",J549-N($G549)-L549-M549-N549-N($F549))</f>
        <v/>
      </c>
      <c r="P549" s="48" t="str">
        <f aca="false">IF(J549="","",YEAR($A549))</f>
        <v/>
      </c>
      <c r="Q549" s="48" t="str">
        <f aca="false">IF(J549="","",MONTH($A549))</f>
        <v/>
      </c>
    </row>
    <row r="550" customFormat="false" ht="15" hidden="false" customHeight="false" outlineLevel="0" collapsed="false">
      <c r="A550" s="45"/>
      <c r="B550" s="42"/>
      <c r="C550" s="46"/>
      <c r="D550" s="46"/>
      <c r="E550" s="43"/>
      <c r="F550" s="43"/>
      <c r="G550" s="43"/>
      <c r="H550" s="47" t="str">
        <f aca="false">IF(AND($A550="",$B550="",$C550="",$D550=""),"",IF(OR($A550="",$B550="",$C550=""),"Add month, product and units",IF(I550="","Product not found",IF(AND($D550&lt;&gt;"",N($D550)&gt;N($C550)),"Orders are more than units sold",""))))</f>
        <v/>
      </c>
      <c r="I550" s="22" t="str">
        <f aca="false">IF($B550="","",IF($E550&lt;&gt;"",$E550,IFERROR(INDEX(Products!$C$6:$C$55,MATCH($B550,Products!$A$6:$A$55,0)),"")))</f>
        <v/>
      </c>
      <c r="J550" s="22" t="str">
        <f aca="false">IF(OR($A550="",$B550="",$C550="",I550="",AND($D550&lt;&gt;"",N($D550)&gt;N($C550))),"",$C550*I550)</f>
        <v/>
      </c>
      <c r="K550" s="21" t="str">
        <f aca="false">IF(J550="","",IF($D550&lt;&gt;"",$D550,$C550))</f>
        <v/>
      </c>
      <c r="L550" s="22" t="str">
        <f aca="false">IF(J550="","",J550*(INDEX(Products!$D$6:$D$55,MATCH($B550,Products!$A$6:$A$55,0))+INDEX(Products!$E$6:$E$55,MATCH($B550,Products!$A$6:$A$55,0))))</f>
        <v/>
      </c>
      <c r="M550" s="22" t="str">
        <f aca="false">IF(J550="","",K550*INDEX(Products!$F$6:$F$55,MATCH($B550,Products!$A$6:$A$55,0)))</f>
        <v/>
      </c>
      <c r="N550" s="22" t="str">
        <f aca="false">IF(J550="","",$C550*N(INDEX(Products!$G$6:$G$55,MATCH($B550,Products!$A$6:$A$55,0))))</f>
        <v/>
      </c>
      <c r="O550" s="22" t="str">
        <f aca="false">IF(J550="","",J550-N($G550)-L550-M550-N550-N($F550))</f>
        <v/>
      </c>
      <c r="P550" s="48" t="str">
        <f aca="false">IF(J550="","",YEAR($A550))</f>
        <v/>
      </c>
      <c r="Q550" s="48" t="str">
        <f aca="false">IF(J550="","",MONTH($A550))</f>
        <v/>
      </c>
    </row>
    <row r="551" customFormat="false" ht="15" hidden="false" customHeight="false" outlineLevel="0" collapsed="false">
      <c r="A551" s="45"/>
      <c r="B551" s="42"/>
      <c r="C551" s="46"/>
      <c r="D551" s="46"/>
      <c r="E551" s="43"/>
      <c r="F551" s="43"/>
      <c r="G551" s="43"/>
      <c r="H551" s="47" t="str">
        <f aca="false">IF(AND($A551="",$B551="",$C551="",$D551=""),"",IF(OR($A551="",$B551="",$C551=""),"Add month, product and units",IF(I551="","Product not found",IF(AND($D551&lt;&gt;"",N($D551)&gt;N($C551)),"Orders are more than units sold",""))))</f>
        <v/>
      </c>
      <c r="I551" s="22" t="str">
        <f aca="false">IF($B551="","",IF($E551&lt;&gt;"",$E551,IFERROR(INDEX(Products!$C$6:$C$55,MATCH($B551,Products!$A$6:$A$55,0)),"")))</f>
        <v/>
      </c>
      <c r="J551" s="22" t="str">
        <f aca="false">IF(OR($A551="",$B551="",$C551="",I551="",AND($D551&lt;&gt;"",N($D551)&gt;N($C551))),"",$C551*I551)</f>
        <v/>
      </c>
      <c r="K551" s="21" t="str">
        <f aca="false">IF(J551="","",IF($D551&lt;&gt;"",$D551,$C551))</f>
        <v/>
      </c>
      <c r="L551" s="22" t="str">
        <f aca="false">IF(J551="","",J551*(INDEX(Products!$D$6:$D$55,MATCH($B551,Products!$A$6:$A$55,0))+INDEX(Products!$E$6:$E$55,MATCH($B551,Products!$A$6:$A$55,0))))</f>
        <v/>
      </c>
      <c r="M551" s="22" t="str">
        <f aca="false">IF(J551="","",K551*INDEX(Products!$F$6:$F$55,MATCH($B551,Products!$A$6:$A$55,0)))</f>
        <v/>
      </c>
      <c r="N551" s="22" t="str">
        <f aca="false">IF(J551="","",$C551*N(INDEX(Products!$G$6:$G$55,MATCH($B551,Products!$A$6:$A$55,0))))</f>
        <v/>
      </c>
      <c r="O551" s="22" t="str">
        <f aca="false">IF(J551="","",J551-N($G551)-L551-M551-N551-N($F551))</f>
        <v/>
      </c>
      <c r="P551" s="48" t="str">
        <f aca="false">IF(J551="","",YEAR($A551))</f>
        <v/>
      </c>
      <c r="Q551" s="48" t="str">
        <f aca="false">IF(J551="","",MONTH($A551))</f>
        <v/>
      </c>
    </row>
    <row r="552" customFormat="false" ht="15" hidden="false" customHeight="false" outlineLevel="0" collapsed="false">
      <c r="A552" s="45"/>
      <c r="B552" s="42"/>
      <c r="C552" s="46"/>
      <c r="D552" s="46"/>
      <c r="E552" s="43"/>
      <c r="F552" s="43"/>
      <c r="G552" s="43"/>
      <c r="H552" s="47" t="str">
        <f aca="false">IF(AND($A552="",$B552="",$C552="",$D552=""),"",IF(OR($A552="",$B552="",$C552=""),"Add month, product and units",IF(I552="","Product not found",IF(AND($D552&lt;&gt;"",N($D552)&gt;N($C552)),"Orders are more than units sold",""))))</f>
        <v/>
      </c>
      <c r="I552" s="22" t="str">
        <f aca="false">IF($B552="","",IF($E552&lt;&gt;"",$E552,IFERROR(INDEX(Products!$C$6:$C$55,MATCH($B552,Products!$A$6:$A$55,0)),"")))</f>
        <v/>
      </c>
      <c r="J552" s="22" t="str">
        <f aca="false">IF(OR($A552="",$B552="",$C552="",I552="",AND($D552&lt;&gt;"",N($D552)&gt;N($C552))),"",$C552*I552)</f>
        <v/>
      </c>
      <c r="K552" s="21" t="str">
        <f aca="false">IF(J552="","",IF($D552&lt;&gt;"",$D552,$C552))</f>
        <v/>
      </c>
      <c r="L552" s="22" t="str">
        <f aca="false">IF(J552="","",J552*(INDEX(Products!$D$6:$D$55,MATCH($B552,Products!$A$6:$A$55,0))+INDEX(Products!$E$6:$E$55,MATCH($B552,Products!$A$6:$A$55,0))))</f>
        <v/>
      </c>
      <c r="M552" s="22" t="str">
        <f aca="false">IF(J552="","",K552*INDEX(Products!$F$6:$F$55,MATCH($B552,Products!$A$6:$A$55,0)))</f>
        <v/>
      </c>
      <c r="N552" s="22" t="str">
        <f aca="false">IF(J552="","",$C552*N(INDEX(Products!$G$6:$G$55,MATCH($B552,Products!$A$6:$A$55,0))))</f>
        <v/>
      </c>
      <c r="O552" s="22" t="str">
        <f aca="false">IF(J552="","",J552-N($G552)-L552-M552-N552-N($F552))</f>
        <v/>
      </c>
      <c r="P552" s="48" t="str">
        <f aca="false">IF(J552="","",YEAR($A552))</f>
        <v/>
      </c>
      <c r="Q552" s="48" t="str">
        <f aca="false">IF(J552="","",MONTH($A552))</f>
        <v/>
      </c>
    </row>
    <row r="553" customFormat="false" ht="15" hidden="false" customHeight="false" outlineLevel="0" collapsed="false">
      <c r="A553" s="45"/>
      <c r="B553" s="42"/>
      <c r="C553" s="46"/>
      <c r="D553" s="46"/>
      <c r="E553" s="43"/>
      <c r="F553" s="43"/>
      <c r="G553" s="43"/>
      <c r="H553" s="47" t="str">
        <f aca="false">IF(AND($A553="",$B553="",$C553="",$D553=""),"",IF(OR($A553="",$B553="",$C553=""),"Add month, product and units",IF(I553="","Product not found",IF(AND($D553&lt;&gt;"",N($D553)&gt;N($C553)),"Orders are more than units sold",""))))</f>
        <v/>
      </c>
      <c r="I553" s="22" t="str">
        <f aca="false">IF($B553="","",IF($E553&lt;&gt;"",$E553,IFERROR(INDEX(Products!$C$6:$C$55,MATCH($B553,Products!$A$6:$A$55,0)),"")))</f>
        <v/>
      </c>
      <c r="J553" s="22" t="str">
        <f aca="false">IF(OR($A553="",$B553="",$C553="",I553="",AND($D553&lt;&gt;"",N($D553)&gt;N($C553))),"",$C553*I553)</f>
        <v/>
      </c>
      <c r="K553" s="21" t="str">
        <f aca="false">IF(J553="","",IF($D553&lt;&gt;"",$D553,$C553))</f>
        <v/>
      </c>
      <c r="L553" s="22" t="str">
        <f aca="false">IF(J553="","",J553*(INDEX(Products!$D$6:$D$55,MATCH($B553,Products!$A$6:$A$55,0))+INDEX(Products!$E$6:$E$55,MATCH($B553,Products!$A$6:$A$55,0))))</f>
        <v/>
      </c>
      <c r="M553" s="22" t="str">
        <f aca="false">IF(J553="","",K553*INDEX(Products!$F$6:$F$55,MATCH($B553,Products!$A$6:$A$55,0)))</f>
        <v/>
      </c>
      <c r="N553" s="22" t="str">
        <f aca="false">IF(J553="","",$C553*N(INDEX(Products!$G$6:$G$55,MATCH($B553,Products!$A$6:$A$55,0))))</f>
        <v/>
      </c>
      <c r="O553" s="22" t="str">
        <f aca="false">IF(J553="","",J553-N($G553)-L553-M553-N553-N($F553))</f>
        <v/>
      </c>
      <c r="P553" s="48" t="str">
        <f aca="false">IF(J553="","",YEAR($A553))</f>
        <v/>
      </c>
      <c r="Q553" s="48" t="str">
        <f aca="false">IF(J553="","",MONTH($A553))</f>
        <v/>
      </c>
    </row>
    <row r="554" customFormat="false" ht="15" hidden="false" customHeight="false" outlineLevel="0" collapsed="false">
      <c r="A554" s="45"/>
      <c r="B554" s="42"/>
      <c r="C554" s="46"/>
      <c r="D554" s="46"/>
      <c r="E554" s="43"/>
      <c r="F554" s="43"/>
      <c r="G554" s="43"/>
      <c r="H554" s="47" t="str">
        <f aca="false">IF(AND($A554="",$B554="",$C554="",$D554=""),"",IF(OR($A554="",$B554="",$C554=""),"Add month, product and units",IF(I554="","Product not found",IF(AND($D554&lt;&gt;"",N($D554)&gt;N($C554)),"Orders are more than units sold",""))))</f>
        <v/>
      </c>
      <c r="I554" s="22" t="str">
        <f aca="false">IF($B554="","",IF($E554&lt;&gt;"",$E554,IFERROR(INDEX(Products!$C$6:$C$55,MATCH($B554,Products!$A$6:$A$55,0)),"")))</f>
        <v/>
      </c>
      <c r="J554" s="22" t="str">
        <f aca="false">IF(OR($A554="",$B554="",$C554="",I554="",AND($D554&lt;&gt;"",N($D554)&gt;N($C554))),"",$C554*I554)</f>
        <v/>
      </c>
      <c r="K554" s="21" t="str">
        <f aca="false">IF(J554="","",IF($D554&lt;&gt;"",$D554,$C554))</f>
        <v/>
      </c>
      <c r="L554" s="22" t="str">
        <f aca="false">IF(J554="","",J554*(INDEX(Products!$D$6:$D$55,MATCH($B554,Products!$A$6:$A$55,0))+INDEX(Products!$E$6:$E$55,MATCH($B554,Products!$A$6:$A$55,0))))</f>
        <v/>
      </c>
      <c r="M554" s="22" t="str">
        <f aca="false">IF(J554="","",K554*INDEX(Products!$F$6:$F$55,MATCH($B554,Products!$A$6:$A$55,0)))</f>
        <v/>
      </c>
      <c r="N554" s="22" t="str">
        <f aca="false">IF(J554="","",$C554*N(INDEX(Products!$G$6:$G$55,MATCH($B554,Products!$A$6:$A$55,0))))</f>
        <v/>
      </c>
      <c r="O554" s="22" t="str">
        <f aca="false">IF(J554="","",J554-N($G554)-L554-M554-N554-N($F554))</f>
        <v/>
      </c>
      <c r="P554" s="48" t="str">
        <f aca="false">IF(J554="","",YEAR($A554))</f>
        <v/>
      </c>
      <c r="Q554" s="48" t="str">
        <f aca="false">IF(J554="","",MONTH($A554))</f>
        <v/>
      </c>
    </row>
    <row r="555" customFormat="false" ht="15" hidden="false" customHeight="false" outlineLevel="0" collapsed="false">
      <c r="A555" s="45"/>
      <c r="B555" s="42"/>
      <c r="C555" s="46"/>
      <c r="D555" s="46"/>
      <c r="E555" s="43"/>
      <c r="F555" s="43"/>
      <c r="G555" s="43"/>
      <c r="H555" s="47" t="str">
        <f aca="false">IF(AND($A555="",$B555="",$C555="",$D555=""),"",IF(OR($A555="",$B555="",$C555=""),"Add month, product and units",IF(I555="","Product not found",IF(AND($D555&lt;&gt;"",N($D555)&gt;N($C555)),"Orders are more than units sold",""))))</f>
        <v/>
      </c>
      <c r="I555" s="22" t="str">
        <f aca="false">IF($B555="","",IF($E555&lt;&gt;"",$E555,IFERROR(INDEX(Products!$C$6:$C$55,MATCH($B555,Products!$A$6:$A$55,0)),"")))</f>
        <v/>
      </c>
      <c r="J555" s="22" t="str">
        <f aca="false">IF(OR($A555="",$B555="",$C555="",I555="",AND($D555&lt;&gt;"",N($D555)&gt;N($C555))),"",$C555*I555)</f>
        <v/>
      </c>
      <c r="K555" s="21" t="str">
        <f aca="false">IF(J555="","",IF($D555&lt;&gt;"",$D555,$C555))</f>
        <v/>
      </c>
      <c r="L555" s="22" t="str">
        <f aca="false">IF(J555="","",J555*(INDEX(Products!$D$6:$D$55,MATCH($B555,Products!$A$6:$A$55,0))+INDEX(Products!$E$6:$E$55,MATCH($B555,Products!$A$6:$A$55,0))))</f>
        <v/>
      </c>
      <c r="M555" s="22" t="str">
        <f aca="false">IF(J555="","",K555*INDEX(Products!$F$6:$F$55,MATCH($B555,Products!$A$6:$A$55,0)))</f>
        <v/>
      </c>
      <c r="N555" s="22" t="str">
        <f aca="false">IF(J555="","",$C555*N(INDEX(Products!$G$6:$G$55,MATCH($B555,Products!$A$6:$A$55,0))))</f>
        <v/>
      </c>
      <c r="O555" s="22" t="str">
        <f aca="false">IF(J555="","",J555-N($G555)-L555-M555-N555-N($F555))</f>
        <v/>
      </c>
      <c r="P555" s="48" t="str">
        <f aca="false">IF(J555="","",YEAR($A555))</f>
        <v/>
      </c>
      <c r="Q555" s="48" t="str">
        <f aca="false">IF(J555="","",MONTH($A555))</f>
        <v/>
      </c>
    </row>
    <row r="556" customFormat="false" ht="15" hidden="false" customHeight="false" outlineLevel="0" collapsed="false">
      <c r="A556" s="45"/>
      <c r="B556" s="42"/>
      <c r="C556" s="46"/>
      <c r="D556" s="46"/>
      <c r="E556" s="43"/>
      <c r="F556" s="43"/>
      <c r="G556" s="43"/>
      <c r="H556" s="47" t="str">
        <f aca="false">IF(AND($A556="",$B556="",$C556="",$D556=""),"",IF(OR($A556="",$B556="",$C556=""),"Add month, product and units",IF(I556="","Product not found",IF(AND($D556&lt;&gt;"",N($D556)&gt;N($C556)),"Orders are more than units sold",""))))</f>
        <v/>
      </c>
      <c r="I556" s="22" t="str">
        <f aca="false">IF($B556="","",IF($E556&lt;&gt;"",$E556,IFERROR(INDEX(Products!$C$6:$C$55,MATCH($B556,Products!$A$6:$A$55,0)),"")))</f>
        <v/>
      </c>
      <c r="J556" s="22" t="str">
        <f aca="false">IF(OR($A556="",$B556="",$C556="",I556="",AND($D556&lt;&gt;"",N($D556)&gt;N($C556))),"",$C556*I556)</f>
        <v/>
      </c>
      <c r="K556" s="21" t="str">
        <f aca="false">IF(J556="","",IF($D556&lt;&gt;"",$D556,$C556))</f>
        <v/>
      </c>
      <c r="L556" s="22" t="str">
        <f aca="false">IF(J556="","",J556*(INDEX(Products!$D$6:$D$55,MATCH($B556,Products!$A$6:$A$55,0))+INDEX(Products!$E$6:$E$55,MATCH($B556,Products!$A$6:$A$55,0))))</f>
        <v/>
      </c>
      <c r="M556" s="22" t="str">
        <f aca="false">IF(J556="","",K556*INDEX(Products!$F$6:$F$55,MATCH($B556,Products!$A$6:$A$55,0)))</f>
        <v/>
      </c>
      <c r="N556" s="22" t="str">
        <f aca="false">IF(J556="","",$C556*N(INDEX(Products!$G$6:$G$55,MATCH($B556,Products!$A$6:$A$55,0))))</f>
        <v/>
      </c>
      <c r="O556" s="22" t="str">
        <f aca="false">IF(J556="","",J556-N($G556)-L556-M556-N556-N($F556))</f>
        <v/>
      </c>
      <c r="P556" s="48" t="str">
        <f aca="false">IF(J556="","",YEAR($A556))</f>
        <v/>
      </c>
      <c r="Q556" s="48" t="str">
        <f aca="false">IF(J556="","",MONTH($A556))</f>
        <v/>
      </c>
    </row>
    <row r="557" customFormat="false" ht="15" hidden="false" customHeight="false" outlineLevel="0" collapsed="false">
      <c r="A557" s="45"/>
      <c r="B557" s="42"/>
      <c r="C557" s="46"/>
      <c r="D557" s="46"/>
      <c r="E557" s="43"/>
      <c r="F557" s="43"/>
      <c r="G557" s="43"/>
      <c r="H557" s="47" t="str">
        <f aca="false">IF(AND($A557="",$B557="",$C557="",$D557=""),"",IF(OR($A557="",$B557="",$C557=""),"Add month, product and units",IF(I557="","Product not found",IF(AND($D557&lt;&gt;"",N($D557)&gt;N($C557)),"Orders are more than units sold",""))))</f>
        <v/>
      </c>
      <c r="I557" s="22" t="str">
        <f aca="false">IF($B557="","",IF($E557&lt;&gt;"",$E557,IFERROR(INDEX(Products!$C$6:$C$55,MATCH($B557,Products!$A$6:$A$55,0)),"")))</f>
        <v/>
      </c>
      <c r="J557" s="22" t="str">
        <f aca="false">IF(OR($A557="",$B557="",$C557="",I557="",AND($D557&lt;&gt;"",N($D557)&gt;N($C557))),"",$C557*I557)</f>
        <v/>
      </c>
      <c r="K557" s="21" t="str">
        <f aca="false">IF(J557="","",IF($D557&lt;&gt;"",$D557,$C557))</f>
        <v/>
      </c>
      <c r="L557" s="22" t="str">
        <f aca="false">IF(J557="","",J557*(INDEX(Products!$D$6:$D$55,MATCH($B557,Products!$A$6:$A$55,0))+INDEX(Products!$E$6:$E$55,MATCH($B557,Products!$A$6:$A$55,0))))</f>
        <v/>
      </c>
      <c r="M557" s="22" t="str">
        <f aca="false">IF(J557="","",K557*INDEX(Products!$F$6:$F$55,MATCH($B557,Products!$A$6:$A$55,0)))</f>
        <v/>
      </c>
      <c r="N557" s="22" t="str">
        <f aca="false">IF(J557="","",$C557*N(INDEX(Products!$G$6:$G$55,MATCH($B557,Products!$A$6:$A$55,0))))</f>
        <v/>
      </c>
      <c r="O557" s="22" t="str">
        <f aca="false">IF(J557="","",J557-N($G557)-L557-M557-N557-N($F557))</f>
        <v/>
      </c>
      <c r="P557" s="48" t="str">
        <f aca="false">IF(J557="","",YEAR($A557))</f>
        <v/>
      </c>
      <c r="Q557" s="48" t="str">
        <f aca="false">IF(J557="","",MONTH($A557))</f>
        <v/>
      </c>
    </row>
    <row r="558" customFormat="false" ht="15" hidden="false" customHeight="false" outlineLevel="0" collapsed="false">
      <c r="A558" s="45"/>
      <c r="B558" s="42"/>
      <c r="C558" s="46"/>
      <c r="D558" s="46"/>
      <c r="E558" s="43"/>
      <c r="F558" s="43"/>
      <c r="G558" s="43"/>
      <c r="H558" s="47" t="str">
        <f aca="false">IF(AND($A558="",$B558="",$C558="",$D558=""),"",IF(OR($A558="",$B558="",$C558=""),"Add month, product and units",IF(I558="","Product not found",IF(AND($D558&lt;&gt;"",N($D558)&gt;N($C558)),"Orders are more than units sold",""))))</f>
        <v/>
      </c>
      <c r="I558" s="22" t="str">
        <f aca="false">IF($B558="","",IF($E558&lt;&gt;"",$E558,IFERROR(INDEX(Products!$C$6:$C$55,MATCH($B558,Products!$A$6:$A$55,0)),"")))</f>
        <v/>
      </c>
      <c r="J558" s="22" t="str">
        <f aca="false">IF(OR($A558="",$B558="",$C558="",I558="",AND($D558&lt;&gt;"",N($D558)&gt;N($C558))),"",$C558*I558)</f>
        <v/>
      </c>
      <c r="K558" s="21" t="str">
        <f aca="false">IF(J558="","",IF($D558&lt;&gt;"",$D558,$C558))</f>
        <v/>
      </c>
      <c r="L558" s="22" t="str">
        <f aca="false">IF(J558="","",J558*(INDEX(Products!$D$6:$D$55,MATCH($B558,Products!$A$6:$A$55,0))+INDEX(Products!$E$6:$E$55,MATCH($B558,Products!$A$6:$A$55,0))))</f>
        <v/>
      </c>
      <c r="M558" s="22" t="str">
        <f aca="false">IF(J558="","",K558*INDEX(Products!$F$6:$F$55,MATCH($B558,Products!$A$6:$A$55,0)))</f>
        <v/>
      </c>
      <c r="N558" s="22" t="str">
        <f aca="false">IF(J558="","",$C558*N(INDEX(Products!$G$6:$G$55,MATCH($B558,Products!$A$6:$A$55,0))))</f>
        <v/>
      </c>
      <c r="O558" s="22" t="str">
        <f aca="false">IF(J558="","",J558-N($G558)-L558-M558-N558-N($F558))</f>
        <v/>
      </c>
      <c r="P558" s="48" t="str">
        <f aca="false">IF(J558="","",YEAR($A558))</f>
        <v/>
      </c>
      <c r="Q558" s="48" t="str">
        <f aca="false">IF(J558="","",MONTH($A558))</f>
        <v/>
      </c>
    </row>
    <row r="559" customFormat="false" ht="15" hidden="false" customHeight="false" outlineLevel="0" collapsed="false">
      <c r="A559" s="45"/>
      <c r="B559" s="42"/>
      <c r="C559" s="46"/>
      <c r="D559" s="46"/>
      <c r="E559" s="43"/>
      <c r="F559" s="43"/>
      <c r="G559" s="43"/>
      <c r="H559" s="47" t="str">
        <f aca="false">IF(AND($A559="",$B559="",$C559="",$D559=""),"",IF(OR($A559="",$B559="",$C559=""),"Add month, product and units",IF(I559="","Product not found",IF(AND($D559&lt;&gt;"",N($D559)&gt;N($C559)),"Orders are more than units sold",""))))</f>
        <v/>
      </c>
      <c r="I559" s="22" t="str">
        <f aca="false">IF($B559="","",IF($E559&lt;&gt;"",$E559,IFERROR(INDEX(Products!$C$6:$C$55,MATCH($B559,Products!$A$6:$A$55,0)),"")))</f>
        <v/>
      </c>
      <c r="J559" s="22" t="str">
        <f aca="false">IF(OR($A559="",$B559="",$C559="",I559="",AND($D559&lt;&gt;"",N($D559)&gt;N($C559))),"",$C559*I559)</f>
        <v/>
      </c>
      <c r="K559" s="21" t="str">
        <f aca="false">IF(J559="","",IF($D559&lt;&gt;"",$D559,$C559))</f>
        <v/>
      </c>
      <c r="L559" s="22" t="str">
        <f aca="false">IF(J559="","",J559*(INDEX(Products!$D$6:$D$55,MATCH($B559,Products!$A$6:$A$55,0))+INDEX(Products!$E$6:$E$55,MATCH($B559,Products!$A$6:$A$55,0))))</f>
        <v/>
      </c>
      <c r="M559" s="22" t="str">
        <f aca="false">IF(J559="","",K559*INDEX(Products!$F$6:$F$55,MATCH($B559,Products!$A$6:$A$55,0)))</f>
        <v/>
      </c>
      <c r="N559" s="22" t="str">
        <f aca="false">IF(J559="","",$C559*N(INDEX(Products!$G$6:$G$55,MATCH($B559,Products!$A$6:$A$55,0))))</f>
        <v/>
      </c>
      <c r="O559" s="22" t="str">
        <f aca="false">IF(J559="","",J559-N($G559)-L559-M559-N559-N($F559))</f>
        <v/>
      </c>
      <c r="P559" s="48" t="str">
        <f aca="false">IF(J559="","",YEAR($A559))</f>
        <v/>
      </c>
      <c r="Q559" s="48" t="str">
        <f aca="false">IF(J559="","",MONTH($A559))</f>
        <v/>
      </c>
    </row>
    <row r="560" customFormat="false" ht="15" hidden="false" customHeight="false" outlineLevel="0" collapsed="false">
      <c r="A560" s="45"/>
      <c r="B560" s="42"/>
      <c r="C560" s="46"/>
      <c r="D560" s="46"/>
      <c r="E560" s="43"/>
      <c r="F560" s="43"/>
      <c r="G560" s="43"/>
      <c r="H560" s="47" t="str">
        <f aca="false">IF(AND($A560="",$B560="",$C560="",$D560=""),"",IF(OR($A560="",$B560="",$C560=""),"Add month, product and units",IF(I560="","Product not found",IF(AND($D560&lt;&gt;"",N($D560)&gt;N($C560)),"Orders are more than units sold",""))))</f>
        <v/>
      </c>
      <c r="I560" s="22" t="str">
        <f aca="false">IF($B560="","",IF($E560&lt;&gt;"",$E560,IFERROR(INDEX(Products!$C$6:$C$55,MATCH($B560,Products!$A$6:$A$55,0)),"")))</f>
        <v/>
      </c>
      <c r="J560" s="22" t="str">
        <f aca="false">IF(OR($A560="",$B560="",$C560="",I560="",AND($D560&lt;&gt;"",N($D560)&gt;N($C560))),"",$C560*I560)</f>
        <v/>
      </c>
      <c r="K560" s="21" t="str">
        <f aca="false">IF(J560="","",IF($D560&lt;&gt;"",$D560,$C560))</f>
        <v/>
      </c>
      <c r="L560" s="22" t="str">
        <f aca="false">IF(J560="","",J560*(INDEX(Products!$D$6:$D$55,MATCH($B560,Products!$A$6:$A$55,0))+INDEX(Products!$E$6:$E$55,MATCH($B560,Products!$A$6:$A$55,0))))</f>
        <v/>
      </c>
      <c r="M560" s="22" t="str">
        <f aca="false">IF(J560="","",K560*INDEX(Products!$F$6:$F$55,MATCH($B560,Products!$A$6:$A$55,0)))</f>
        <v/>
      </c>
      <c r="N560" s="22" t="str">
        <f aca="false">IF(J560="","",$C560*N(INDEX(Products!$G$6:$G$55,MATCH($B560,Products!$A$6:$A$55,0))))</f>
        <v/>
      </c>
      <c r="O560" s="22" t="str">
        <f aca="false">IF(J560="","",J560-N($G560)-L560-M560-N560-N($F560))</f>
        <v/>
      </c>
      <c r="P560" s="48" t="str">
        <f aca="false">IF(J560="","",YEAR($A560))</f>
        <v/>
      </c>
      <c r="Q560" s="48" t="str">
        <f aca="false">IF(J560="","",MONTH($A560))</f>
        <v/>
      </c>
    </row>
    <row r="561" customFormat="false" ht="15" hidden="false" customHeight="false" outlineLevel="0" collapsed="false">
      <c r="A561" s="45"/>
      <c r="B561" s="42"/>
      <c r="C561" s="46"/>
      <c r="D561" s="46"/>
      <c r="E561" s="43"/>
      <c r="F561" s="43"/>
      <c r="G561" s="43"/>
      <c r="H561" s="47" t="str">
        <f aca="false">IF(AND($A561="",$B561="",$C561="",$D561=""),"",IF(OR($A561="",$B561="",$C561=""),"Add month, product and units",IF(I561="","Product not found",IF(AND($D561&lt;&gt;"",N($D561)&gt;N($C561)),"Orders are more than units sold",""))))</f>
        <v/>
      </c>
      <c r="I561" s="22" t="str">
        <f aca="false">IF($B561="","",IF($E561&lt;&gt;"",$E561,IFERROR(INDEX(Products!$C$6:$C$55,MATCH($B561,Products!$A$6:$A$55,0)),"")))</f>
        <v/>
      </c>
      <c r="J561" s="22" t="str">
        <f aca="false">IF(OR($A561="",$B561="",$C561="",I561="",AND($D561&lt;&gt;"",N($D561)&gt;N($C561))),"",$C561*I561)</f>
        <v/>
      </c>
      <c r="K561" s="21" t="str">
        <f aca="false">IF(J561="","",IF($D561&lt;&gt;"",$D561,$C561))</f>
        <v/>
      </c>
      <c r="L561" s="22" t="str">
        <f aca="false">IF(J561="","",J561*(INDEX(Products!$D$6:$D$55,MATCH($B561,Products!$A$6:$A$55,0))+INDEX(Products!$E$6:$E$55,MATCH($B561,Products!$A$6:$A$55,0))))</f>
        <v/>
      </c>
      <c r="M561" s="22" t="str">
        <f aca="false">IF(J561="","",K561*INDEX(Products!$F$6:$F$55,MATCH($B561,Products!$A$6:$A$55,0)))</f>
        <v/>
      </c>
      <c r="N561" s="22" t="str">
        <f aca="false">IF(J561="","",$C561*N(INDEX(Products!$G$6:$G$55,MATCH($B561,Products!$A$6:$A$55,0))))</f>
        <v/>
      </c>
      <c r="O561" s="22" t="str">
        <f aca="false">IF(J561="","",J561-N($G561)-L561-M561-N561-N($F561))</f>
        <v/>
      </c>
      <c r="P561" s="48" t="str">
        <f aca="false">IF(J561="","",YEAR($A561))</f>
        <v/>
      </c>
      <c r="Q561" s="48" t="str">
        <f aca="false">IF(J561="","",MONTH($A561))</f>
        <v/>
      </c>
    </row>
    <row r="562" customFormat="false" ht="15" hidden="false" customHeight="false" outlineLevel="0" collapsed="false">
      <c r="A562" s="45"/>
      <c r="B562" s="42"/>
      <c r="C562" s="46"/>
      <c r="D562" s="46"/>
      <c r="E562" s="43"/>
      <c r="F562" s="43"/>
      <c r="G562" s="43"/>
      <c r="H562" s="47" t="str">
        <f aca="false">IF(AND($A562="",$B562="",$C562="",$D562=""),"",IF(OR($A562="",$B562="",$C562=""),"Add month, product and units",IF(I562="","Product not found",IF(AND($D562&lt;&gt;"",N($D562)&gt;N($C562)),"Orders are more than units sold",""))))</f>
        <v/>
      </c>
      <c r="I562" s="22" t="str">
        <f aca="false">IF($B562="","",IF($E562&lt;&gt;"",$E562,IFERROR(INDEX(Products!$C$6:$C$55,MATCH($B562,Products!$A$6:$A$55,0)),"")))</f>
        <v/>
      </c>
      <c r="J562" s="22" t="str">
        <f aca="false">IF(OR($A562="",$B562="",$C562="",I562="",AND($D562&lt;&gt;"",N($D562)&gt;N($C562))),"",$C562*I562)</f>
        <v/>
      </c>
      <c r="K562" s="21" t="str">
        <f aca="false">IF(J562="","",IF($D562&lt;&gt;"",$D562,$C562))</f>
        <v/>
      </c>
      <c r="L562" s="22" t="str">
        <f aca="false">IF(J562="","",J562*(INDEX(Products!$D$6:$D$55,MATCH($B562,Products!$A$6:$A$55,0))+INDEX(Products!$E$6:$E$55,MATCH($B562,Products!$A$6:$A$55,0))))</f>
        <v/>
      </c>
      <c r="M562" s="22" t="str">
        <f aca="false">IF(J562="","",K562*INDEX(Products!$F$6:$F$55,MATCH($B562,Products!$A$6:$A$55,0)))</f>
        <v/>
      </c>
      <c r="N562" s="22" t="str">
        <f aca="false">IF(J562="","",$C562*N(INDEX(Products!$G$6:$G$55,MATCH($B562,Products!$A$6:$A$55,0))))</f>
        <v/>
      </c>
      <c r="O562" s="22" t="str">
        <f aca="false">IF(J562="","",J562-N($G562)-L562-M562-N562-N($F562))</f>
        <v/>
      </c>
      <c r="P562" s="48" t="str">
        <f aca="false">IF(J562="","",YEAR($A562))</f>
        <v/>
      </c>
      <c r="Q562" s="48" t="str">
        <f aca="false">IF(J562="","",MONTH($A562))</f>
        <v/>
      </c>
    </row>
    <row r="563" customFormat="false" ht="15" hidden="false" customHeight="false" outlineLevel="0" collapsed="false">
      <c r="A563" s="45"/>
      <c r="B563" s="42"/>
      <c r="C563" s="46"/>
      <c r="D563" s="46"/>
      <c r="E563" s="43"/>
      <c r="F563" s="43"/>
      <c r="G563" s="43"/>
      <c r="H563" s="47" t="str">
        <f aca="false">IF(AND($A563="",$B563="",$C563="",$D563=""),"",IF(OR($A563="",$B563="",$C563=""),"Add month, product and units",IF(I563="","Product not found",IF(AND($D563&lt;&gt;"",N($D563)&gt;N($C563)),"Orders are more than units sold",""))))</f>
        <v/>
      </c>
      <c r="I563" s="22" t="str">
        <f aca="false">IF($B563="","",IF($E563&lt;&gt;"",$E563,IFERROR(INDEX(Products!$C$6:$C$55,MATCH($B563,Products!$A$6:$A$55,0)),"")))</f>
        <v/>
      </c>
      <c r="J563" s="22" t="str">
        <f aca="false">IF(OR($A563="",$B563="",$C563="",I563="",AND($D563&lt;&gt;"",N($D563)&gt;N($C563))),"",$C563*I563)</f>
        <v/>
      </c>
      <c r="K563" s="21" t="str">
        <f aca="false">IF(J563="","",IF($D563&lt;&gt;"",$D563,$C563))</f>
        <v/>
      </c>
      <c r="L563" s="22" t="str">
        <f aca="false">IF(J563="","",J563*(INDEX(Products!$D$6:$D$55,MATCH($B563,Products!$A$6:$A$55,0))+INDEX(Products!$E$6:$E$55,MATCH($B563,Products!$A$6:$A$55,0))))</f>
        <v/>
      </c>
      <c r="M563" s="22" t="str">
        <f aca="false">IF(J563="","",K563*INDEX(Products!$F$6:$F$55,MATCH($B563,Products!$A$6:$A$55,0)))</f>
        <v/>
      </c>
      <c r="N563" s="22" t="str">
        <f aca="false">IF(J563="","",$C563*N(INDEX(Products!$G$6:$G$55,MATCH($B563,Products!$A$6:$A$55,0))))</f>
        <v/>
      </c>
      <c r="O563" s="22" t="str">
        <f aca="false">IF(J563="","",J563-N($G563)-L563-M563-N563-N($F563))</f>
        <v/>
      </c>
      <c r="P563" s="48" t="str">
        <f aca="false">IF(J563="","",YEAR($A563))</f>
        <v/>
      </c>
      <c r="Q563" s="48" t="str">
        <f aca="false">IF(J563="","",MONTH($A563))</f>
        <v/>
      </c>
    </row>
    <row r="564" customFormat="false" ht="15" hidden="false" customHeight="false" outlineLevel="0" collapsed="false">
      <c r="A564" s="45"/>
      <c r="B564" s="42"/>
      <c r="C564" s="46"/>
      <c r="D564" s="46"/>
      <c r="E564" s="43"/>
      <c r="F564" s="43"/>
      <c r="G564" s="43"/>
      <c r="H564" s="47" t="str">
        <f aca="false">IF(AND($A564="",$B564="",$C564="",$D564=""),"",IF(OR($A564="",$B564="",$C564=""),"Add month, product and units",IF(I564="","Product not found",IF(AND($D564&lt;&gt;"",N($D564)&gt;N($C564)),"Orders are more than units sold",""))))</f>
        <v/>
      </c>
      <c r="I564" s="22" t="str">
        <f aca="false">IF($B564="","",IF($E564&lt;&gt;"",$E564,IFERROR(INDEX(Products!$C$6:$C$55,MATCH($B564,Products!$A$6:$A$55,0)),"")))</f>
        <v/>
      </c>
      <c r="J564" s="22" t="str">
        <f aca="false">IF(OR($A564="",$B564="",$C564="",I564="",AND($D564&lt;&gt;"",N($D564)&gt;N($C564))),"",$C564*I564)</f>
        <v/>
      </c>
      <c r="K564" s="21" t="str">
        <f aca="false">IF(J564="","",IF($D564&lt;&gt;"",$D564,$C564))</f>
        <v/>
      </c>
      <c r="L564" s="22" t="str">
        <f aca="false">IF(J564="","",J564*(INDEX(Products!$D$6:$D$55,MATCH($B564,Products!$A$6:$A$55,0))+INDEX(Products!$E$6:$E$55,MATCH($B564,Products!$A$6:$A$55,0))))</f>
        <v/>
      </c>
      <c r="M564" s="22" t="str">
        <f aca="false">IF(J564="","",K564*INDEX(Products!$F$6:$F$55,MATCH($B564,Products!$A$6:$A$55,0)))</f>
        <v/>
      </c>
      <c r="N564" s="22" t="str">
        <f aca="false">IF(J564="","",$C564*N(INDEX(Products!$G$6:$G$55,MATCH($B564,Products!$A$6:$A$55,0))))</f>
        <v/>
      </c>
      <c r="O564" s="22" t="str">
        <f aca="false">IF(J564="","",J564-N($G564)-L564-M564-N564-N($F564))</f>
        <v/>
      </c>
      <c r="P564" s="48" t="str">
        <f aca="false">IF(J564="","",YEAR($A564))</f>
        <v/>
      </c>
      <c r="Q564" s="48" t="str">
        <f aca="false">IF(J564="","",MONTH($A564))</f>
        <v/>
      </c>
    </row>
    <row r="565" customFormat="false" ht="15" hidden="false" customHeight="false" outlineLevel="0" collapsed="false">
      <c r="A565" s="45"/>
      <c r="B565" s="42"/>
      <c r="C565" s="46"/>
      <c r="D565" s="46"/>
      <c r="E565" s="43"/>
      <c r="F565" s="43"/>
      <c r="G565" s="43"/>
      <c r="H565" s="47" t="str">
        <f aca="false">IF(AND($A565="",$B565="",$C565="",$D565=""),"",IF(OR($A565="",$B565="",$C565=""),"Add month, product and units",IF(I565="","Product not found",IF(AND($D565&lt;&gt;"",N($D565)&gt;N($C565)),"Orders are more than units sold",""))))</f>
        <v/>
      </c>
      <c r="I565" s="22" t="str">
        <f aca="false">IF($B565="","",IF($E565&lt;&gt;"",$E565,IFERROR(INDEX(Products!$C$6:$C$55,MATCH($B565,Products!$A$6:$A$55,0)),"")))</f>
        <v/>
      </c>
      <c r="J565" s="22" t="str">
        <f aca="false">IF(OR($A565="",$B565="",$C565="",I565="",AND($D565&lt;&gt;"",N($D565)&gt;N($C565))),"",$C565*I565)</f>
        <v/>
      </c>
      <c r="K565" s="21" t="str">
        <f aca="false">IF(J565="","",IF($D565&lt;&gt;"",$D565,$C565))</f>
        <v/>
      </c>
      <c r="L565" s="22" t="str">
        <f aca="false">IF(J565="","",J565*(INDEX(Products!$D$6:$D$55,MATCH($B565,Products!$A$6:$A$55,0))+INDEX(Products!$E$6:$E$55,MATCH($B565,Products!$A$6:$A$55,0))))</f>
        <v/>
      </c>
      <c r="M565" s="22" t="str">
        <f aca="false">IF(J565="","",K565*INDEX(Products!$F$6:$F$55,MATCH($B565,Products!$A$6:$A$55,0)))</f>
        <v/>
      </c>
      <c r="N565" s="22" t="str">
        <f aca="false">IF(J565="","",$C565*N(INDEX(Products!$G$6:$G$55,MATCH($B565,Products!$A$6:$A$55,0))))</f>
        <v/>
      </c>
      <c r="O565" s="22" t="str">
        <f aca="false">IF(J565="","",J565-N($G565)-L565-M565-N565-N($F565))</f>
        <v/>
      </c>
      <c r="P565" s="48" t="str">
        <f aca="false">IF(J565="","",YEAR($A565))</f>
        <v/>
      </c>
      <c r="Q565" s="48" t="str">
        <f aca="false">IF(J565="","",MONTH($A565))</f>
        <v/>
      </c>
    </row>
    <row r="566" customFormat="false" ht="15" hidden="false" customHeight="false" outlineLevel="0" collapsed="false">
      <c r="A566" s="45"/>
      <c r="B566" s="42"/>
      <c r="C566" s="46"/>
      <c r="D566" s="46"/>
      <c r="E566" s="43"/>
      <c r="F566" s="43"/>
      <c r="G566" s="43"/>
      <c r="H566" s="47" t="str">
        <f aca="false">IF(AND($A566="",$B566="",$C566="",$D566=""),"",IF(OR($A566="",$B566="",$C566=""),"Add month, product and units",IF(I566="","Product not found",IF(AND($D566&lt;&gt;"",N($D566)&gt;N($C566)),"Orders are more than units sold",""))))</f>
        <v/>
      </c>
      <c r="I566" s="22" t="str">
        <f aca="false">IF($B566="","",IF($E566&lt;&gt;"",$E566,IFERROR(INDEX(Products!$C$6:$C$55,MATCH($B566,Products!$A$6:$A$55,0)),"")))</f>
        <v/>
      </c>
      <c r="J566" s="22" t="str">
        <f aca="false">IF(OR($A566="",$B566="",$C566="",I566="",AND($D566&lt;&gt;"",N($D566)&gt;N($C566))),"",$C566*I566)</f>
        <v/>
      </c>
      <c r="K566" s="21" t="str">
        <f aca="false">IF(J566="","",IF($D566&lt;&gt;"",$D566,$C566))</f>
        <v/>
      </c>
      <c r="L566" s="22" t="str">
        <f aca="false">IF(J566="","",J566*(INDEX(Products!$D$6:$D$55,MATCH($B566,Products!$A$6:$A$55,0))+INDEX(Products!$E$6:$E$55,MATCH($B566,Products!$A$6:$A$55,0))))</f>
        <v/>
      </c>
      <c r="M566" s="22" t="str">
        <f aca="false">IF(J566="","",K566*INDEX(Products!$F$6:$F$55,MATCH($B566,Products!$A$6:$A$55,0)))</f>
        <v/>
      </c>
      <c r="N566" s="22" t="str">
        <f aca="false">IF(J566="","",$C566*N(INDEX(Products!$G$6:$G$55,MATCH($B566,Products!$A$6:$A$55,0))))</f>
        <v/>
      </c>
      <c r="O566" s="22" t="str">
        <f aca="false">IF(J566="","",J566-N($G566)-L566-M566-N566-N($F566))</f>
        <v/>
      </c>
      <c r="P566" s="48" t="str">
        <f aca="false">IF(J566="","",YEAR($A566))</f>
        <v/>
      </c>
      <c r="Q566" s="48" t="str">
        <f aca="false">IF(J566="","",MONTH($A566))</f>
        <v/>
      </c>
    </row>
    <row r="567" customFormat="false" ht="15" hidden="false" customHeight="false" outlineLevel="0" collapsed="false">
      <c r="A567" s="45"/>
      <c r="B567" s="42"/>
      <c r="C567" s="46"/>
      <c r="D567" s="46"/>
      <c r="E567" s="43"/>
      <c r="F567" s="43"/>
      <c r="G567" s="43"/>
      <c r="H567" s="47" t="str">
        <f aca="false">IF(AND($A567="",$B567="",$C567="",$D567=""),"",IF(OR($A567="",$B567="",$C567=""),"Add month, product and units",IF(I567="","Product not found",IF(AND($D567&lt;&gt;"",N($D567)&gt;N($C567)),"Orders are more than units sold",""))))</f>
        <v/>
      </c>
      <c r="I567" s="22" t="str">
        <f aca="false">IF($B567="","",IF($E567&lt;&gt;"",$E567,IFERROR(INDEX(Products!$C$6:$C$55,MATCH($B567,Products!$A$6:$A$55,0)),"")))</f>
        <v/>
      </c>
      <c r="J567" s="22" t="str">
        <f aca="false">IF(OR($A567="",$B567="",$C567="",I567="",AND($D567&lt;&gt;"",N($D567)&gt;N($C567))),"",$C567*I567)</f>
        <v/>
      </c>
      <c r="K567" s="21" t="str">
        <f aca="false">IF(J567="","",IF($D567&lt;&gt;"",$D567,$C567))</f>
        <v/>
      </c>
      <c r="L567" s="22" t="str">
        <f aca="false">IF(J567="","",J567*(INDEX(Products!$D$6:$D$55,MATCH($B567,Products!$A$6:$A$55,0))+INDEX(Products!$E$6:$E$55,MATCH($B567,Products!$A$6:$A$55,0))))</f>
        <v/>
      </c>
      <c r="M567" s="22" t="str">
        <f aca="false">IF(J567="","",K567*INDEX(Products!$F$6:$F$55,MATCH($B567,Products!$A$6:$A$55,0)))</f>
        <v/>
      </c>
      <c r="N567" s="22" t="str">
        <f aca="false">IF(J567="","",$C567*N(INDEX(Products!$G$6:$G$55,MATCH($B567,Products!$A$6:$A$55,0))))</f>
        <v/>
      </c>
      <c r="O567" s="22" t="str">
        <f aca="false">IF(J567="","",J567-N($G567)-L567-M567-N567-N($F567))</f>
        <v/>
      </c>
      <c r="P567" s="48" t="str">
        <f aca="false">IF(J567="","",YEAR($A567))</f>
        <v/>
      </c>
      <c r="Q567" s="48" t="str">
        <f aca="false">IF(J567="","",MONTH($A567))</f>
        <v/>
      </c>
    </row>
    <row r="568" customFormat="false" ht="15" hidden="false" customHeight="false" outlineLevel="0" collapsed="false">
      <c r="A568" s="45"/>
      <c r="B568" s="42"/>
      <c r="C568" s="46"/>
      <c r="D568" s="46"/>
      <c r="E568" s="43"/>
      <c r="F568" s="43"/>
      <c r="G568" s="43"/>
      <c r="H568" s="47" t="str">
        <f aca="false">IF(AND($A568="",$B568="",$C568="",$D568=""),"",IF(OR($A568="",$B568="",$C568=""),"Add month, product and units",IF(I568="","Product not found",IF(AND($D568&lt;&gt;"",N($D568)&gt;N($C568)),"Orders are more than units sold",""))))</f>
        <v/>
      </c>
      <c r="I568" s="22" t="str">
        <f aca="false">IF($B568="","",IF($E568&lt;&gt;"",$E568,IFERROR(INDEX(Products!$C$6:$C$55,MATCH($B568,Products!$A$6:$A$55,0)),"")))</f>
        <v/>
      </c>
      <c r="J568" s="22" t="str">
        <f aca="false">IF(OR($A568="",$B568="",$C568="",I568="",AND($D568&lt;&gt;"",N($D568)&gt;N($C568))),"",$C568*I568)</f>
        <v/>
      </c>
      <c r="K568" s="21" t="str">
        <f aca="false">IF(J568="","",IF($D568&lt;&gt;"",$D568,$C568))</f>
        <v/>
      </c>
      <c r="L568" s="22" t="str">
        <f aca="false">IF(J568="","",J568*(INDEX(Products!$D$6:$D$55,MATCH($B568,Products!$A$6:$A$55,0))+INDEX(Products!$E$6:$E$55,MATCH($B568,Products!$A$6:$A$55,0))))</f>
        <v/>
      </c>
      <c r="M568" s="22" t="str">
        <f aca="false">IF(J568="","",K568*INDEX(Products!$F$6:$F$55,MATCH($B568,Products!$A$6:$A$55,0)))</f>
        <v/>
      </c>
      <c r="N568" s="22" t="str">
        <f aca="false">IF(J568="","",$C568*N(INDEX(Products!$G$6:$G$55,MATCH($B568,Products!$A$6:$A$55,0))))</f>
        <v/>
      </c>
      <c r="O568" s="22" t="str">
        <f aca="false">IF(J568="","",J568-N($G568)-L568-M568-N568-N($F568))</f>
        <v/>
      </c>
      <c r="P568" s="48" t="str">
        <f aca="false">IF(J568="","",YEAR($A568))</f>
        <v/>
      </c>
      <c r="Q568" s="48" t="str">
        <f aca="false">IF(J568="","",MONTH($A568))</f>
        <v/>
      </c>
    </row>
    <row r="569" customFormat="false" ht="15" hidden="false" customHeight="false" outlineLevel="0" collapsed="false">
      <c r="A569" s="45"/>
      <c r="B569" s="42"/>
      <c r="C569" s="46"/>
      <c r="D569" s="46"/>
      <c r="E569" s="43"/>
      <c r="F569" s="43"/>
      <c r="G569" s="43"/>
      <c r="H569" s="47" t="str">
        <f aca="false">IF(AND($A569="",$B569="",$C569="",$D569=""),"",IF(OR($A569="",$B569="",$C569=""),"Add month, product and units",IF(I569="","Product not found",IF(AND($D569&lt;&gt;"",N($D569)&gt;N($C569)),"Orders are more than units sold",""))))</f>
        <v/>
      </c>
      <c r="I569" s="22" t="str">
        <f aca="false">IF($B569="","",IF($E569&lt;&gt;"",$E569,IFERROR(INDEX(Products!$C$6:$C$55,MATCH($B569,Products!$A$6:$A$55,0)),"")))</f>
        <v/>
      </c>
      <c r="J569" s="22" t="str">
        <f aca="false">IF(OR($A569="",$B569="",$C569="",I569="",AND($D569&lt;&gt;"",N($D569)&gt;N($C569))),"",$C569*I569)</f>
        <v/>
      </c>
      <c r="K569" s="21" t="str">
        <f aca="false">IF(J569="","",IF($D569&lt;&gt;"",$D569,$C569))</f>
        <v/>
      </c>
      <c r="L569" s="22" t="str">
        <f aca="false">IF(J569="","",J569*(INDEX(Products!$D$6:$D$55,MATCH($B569,Products!$A$6:$A$55,0))+INDEX(Products!$E$6:$E$55,MATCH($B569,Products!$A$6:$A$55,0))))</f>
        <v/>
      </c>
      <c r="M569" s="22" t="str">
        <f aca="false">IF(J569="","",K569*INDEX(Products!$F$6:$F$55,MATCH($B569,Products!$A$6:$A$55,0)))</f>
        <v/>
      </c>
      <c r="N569" s="22" t="str">
        <f aca="false">IF(J569="","",$C569*N(INDEX(Products!$G$6:$G$55,MATCH($B569,Products!$A$6:$A$55,0))))</f>
        <v/>
      </c>
      <c r="O569" s="22" t="str">
        <f aca="false">IF(J569="","",J569-N($G569)-L569-M569-N569-N($F569))</f>
        <v/>
      </c>
      <c r="P569" s="48" t="str">
        <f aca="false">IF(J569="","",YEAR($A569))</f>
        <v/>
      </c>
      <c r="Q569" s="48" t="str">
        <f aca="false">IF(J569="","",MONTH($A569))</f>
        <v/>
      </c>
    </row>
    <row r="570" customFormat="false" ht="15" hidden="false" customHeight="false" outlineLevel="0" collapsed="false">
      <c r="A570" s="45"/>
      <c r="B570" s="42"/>
      <c r="C570" s="46"/>
      <c r="D570" s="46"/>
      <c r="E570" s="43"/>
      <c r="F570" s="43"/>
      <c r="G570" s="43"/>
      <c r="H570" s="47" t="str">
        <f aca="false">IF(AND($A570="",$B570="",$C570="",$D570=""),"",IF(OR($A570="",$B570="",$C570=""),"Add month, product and units",IF(I570="","Product not found",IF(AND($D570&lt;&gt;"",N($D570)&gt;N($C570)),"Orders are more than units sold",""))))</f>
        <v/>
      </c>
      <c r="I570" s="22" t="str">
        <f aca="false">IF($B570="","",IF($E570&lt;&gt;"",$E570,IFERROR(INDEX(Products!$C$6:$C$55,MATCH($B570,Products!$A$6:$A$55,0)),"")))</f>
        <v/>
      </c>
      <c r="J570" s="22" t="str">
        <f aca="false">IF(OR($A570="",$B570="",$C570="",I570="",AND($D570&lt;&gt;"",N($D570)&gt;N($C570))),"",$C570*I570)</f>
        <v/>
      </c>
      <c r="K570" s="21" t="str">
        <f aca="false">IF(J570="","",IF($D570&lt;&gt;"",$D570,$C570))</f>
        <v/>
      </c>
      <c r="L570" s="22" t="str">
        <f aca="false">IF(J570="","",J570*(INDEX(Products!$D$6:$D$55,MATCH($B570,Products!$A$6:$A$55,0))+INDEX(Products!$E$6:$E$55,MATCH($B570,Products!$A$6:$A$55,0))))</f>
        <v/>
      </c>
      <c r="M570" s="22" t="str">
        <f aca="false">IF(J570="","",K570*INDEX(Products!$F$6:$F$55,MATCH($B570,Products!$A$6:$A$55,0)))</f>
        <v/>
      </c>
      <c r="N570" s="22" t="str">
        <f aca="false">IF(J570="","",$C570*N(INDEX(Products!$G$6:$G$55,MATCH($B570,Products!$A$6:$A$55,0))))</f>
        <v/>
      </c>
      <c r="O570" s="22" t="str">
        <f aca="false">IF(J570="","",J570-N($G570)-L570-M570-N570-N($F570))</f>
        <v/>
      </c>
      <c r="P570" s="48" t="str">
        <f aca="false">IF(J570="","",YEAR($A570))</f>
        <v/>
      </c>
      <c r="Q570" s="48" t="str">
        <f aca="false">IF(J570="","",MONTH($A570))</f>
        <v/>
      </c>
    </row>
    <row r="571" customFormat="false" ht="15" hidden="false" customHeight="false" outlineLevel="0" collapsed="false">
      <c r="A571" s="45"/>
      <c r="B571" s="42"/>
      <c r="C571" s="46"/>
      <c r="D571" s="46"/>
      <c r="E571" s="43"/>
      <c r="F571" s="43"/>
      <c r="G571" s="43"/>
      <c r="H571" s="47" t="str">
        <f aca="false">IF(AND($A571="",$B571="",$C571="",$D571=""),"",IF(OR($A571="",$B571="",$C571=""),"Add month, product and units",IF(I571="","Product not found",IF(AND($D571&lt;&gt;"",N($D571)&gt;N($C571)),"Orders are more than units sold",""))))</f>
        <v/>
      </c>
      <c r="I571" s="22" t="str">
        <f aca="false">IF($B571="","",IF($E571&lt;&gt;"",$E571,IFERROR(INDEX(Products!$C$6:$C$55,MATCH($B571,Products!$A$6:$A$55,0)),"")))</f>
        <v/>
      </c>
      <c r="J571" s="22" t="str">
        <f aca="false">IF(OR($A571="",$B571="",$C571="",I571="",AND($D571&lt;&gt;"",N($D571)&gt;N($C571))),"",$C571*I571)</f>
        <v/>
      </c>
      <c r="K571" s="21" t="str">
        <f aca="false">IF(J571="","",IF($D571&lt;&gt;"",$D571,$C571))</f>
        <v/>
      </c>
      <c r="L571" s="22" t="str">
        <f aca="false">IF(J571="","",J571*(INDEX(Products!$D$6:$D$55,MATCH($B571,Products!$A$6:$A$55,0))+INDEX(Products!$E$6:$E$55,MATCH($B571,Products!$A$6:$A$55,0))))</f>
        <v/>
      </c>
      <c r="M571" s="22" t="str">
        <f aca="false">IF(J571="","",K571*INDEX(Products!$F$6:$F$55,MATCH($B571,Products!$A$6:$A$55,0)))</f>
        <v/>
      </c>
      <c r="N571" s="22" t="str">
        <f aca="false">IF(J571="","",$C571*N(INDEX(Products!$G$6:$G$55,MATCH($B571,Products!$A$6:$A$55,0))))</f>
        <v/>
      </c>
      <c r="O571" s="22" t="str">
        <f aca="false">IF(J571="","",J571-N($G571)-L571-M571-N571-N($F571))</f>
        <v/>
      </c>
      <c r="P571" s="48" t="str">
        <f aca="false">IF(J571="","",YEAR($A571))</f>
        <v/>
      </c>
      <c r="Q571" s="48" t="str">
        <f aca="false">IF(J571="","",MONTH($A571))</f>
        <v/>
      </c>
    </row>
    <row r="572" customFormat="false" ht="15" hidden="false" customHeight="false" outlineLevel="0" collapsed="false">
      <c r="A572" s="45"/>
      <c r="B572" s="42"/>
      <c r="C572" s="46"/>
      <c r="D572" s="46"/>
      <c r="E572" s="43"/>
      <c r="F572" s="43"/>
      <c r="G572" s="43"/>
      <c r="H572" s="47" t="str">
        <f aca="false">IF(AND($A572="",$B572="",$C572="",$D572=""),"",IF(OR($A572="",$B572="",$C572=""),"Add month, product and units",IF(I572="","Product not found",IF(AND($D572&lt;&gt;"",N($D572)&gt;N($C572)),"Orders are more than units sold",""))))</f>
        <v/>
      </c>
      <c r="I572" s="22" t="str">
        <f aca="false">IF($B572="","",IF($E572&lt;&gt;"",$E572,IFERROR(INDEX(Products!$C$6:$C$55,MATCH($B572,Products!$A$6:$A$55,0)),"")))</f>
        <v/>
      </c>
      <c r="J572" s="22" t="str">
        <f aca="false">IF(OR($A572="",$B572="",$C572="",I572="",AND($D572&lt;&gt;"",N($D572)&gt;N($C572))),"",$C572*I572)</f>
        <v/>
      </c>
      <c r="K572" s="21" t="str">
        <f aca="false">IF(J572="","",IF($D572&lt;&gt;"",$D572,$C572))</f>
        <v/>
      </c>
      <c r="L572" s="22" t="str">
        <f aca="false">IF(J572="","",J572*(INDEX(Products!$D$6:$D$55,MATCH($B572,Products!$A$6:$A$55,0))+INDEX(Products!$E$6:$E$55,MATCH($B572,Products!$A$6:$A$55,0))))</f>
        <v/>
      </c>
      <c r="M572" s="22" t="str">
        <f aca="false">IF(J572="","",K572*INDEX(Products!$F$6:$F$55,MATCH($B572,Products!$A$6:$A$55,0)))</f>
        <v/>
      </c>
      <c r="N572" s="22" t="str">
        <f aca="false">IF(J572="","",$C572*N(INDEX(Products!$G$6:$G$55,MATCH($B572,Products!$A$6:$A$55,0))))</f>
        <v/>
      </c>
      <c r="O572" s="22" t="str">
        <f aca="false">IF(J572="","",J572-N($G572)-L572-M572-N572-N($F572))</f>
        <v/>
      </c>
      <c r="P572" s="48" t="str">
        <f aca="false">IF(J572="","",YEAR($A572))</f>
        <v/>
      </c>
      <c r="Q572" s="48" t="str">
        <f aca="false">IF(J572="","",MONTH($A572))</f>
        <v/>
      </c>
    </row>
    <row r="573" customFormat="false" ht="15" hidden="false" customHeight="false" outlineLevel="0" collapsed="false">
      <c r="A573" s="45"/>
      <c r="B573" s="42"/>
      <c r="C573" s="46"/>
      <c r="D573" s="46"/>
      <c r="E573" s="43"/>
      <c r="F573" s="43"/>
      <c r="G573" s="43"/>
      <c r="H573" s="47" t="str">
        <f aca="false">IF(AND($A573="",$B573="",$C573="",$D573=""),"",IF(OR($A573="",$B573="",$C573=""),"Add month, product and units",IF(I573="","Product not found",IF(AND($D573&lt;&gt;"",N($D573)&gt;N($C573)),"Orders are more than units sold",""))))</f>
        <v/>
      </c>
      <c r="I573" s="22" t="str">
        <f aca="false">IF($B573="","",IF($E573&lt;&gt;"",$E573,IFERROR(INDEX(Products!$C$6:$C$55,MATCH($B573,Products!$A$6:$A$55,0)),"")))</f>
        <v/>
      </c>
      <c r="J573" s="22" t="str">
        <f aca="false">IF(OR($A573="",$B573="",$C573="",I573="",AND($D573&lt;&gt;"",N($D573)&gt;N($C573))),"",$C573*I573)</f>
        <v/>
      </c>
      <c r="K573" s="21" t="str">
        <f aca="false">IF(J573="","",IF($D573&lt;&gt;"",$D573,$C573))</f>
        <v/>
      </c>
      <c r="L573" s="22" t="str">
        <f aca="false">IF(J573="","",J573*(INDEX(Products!$D$6:$D$55,MATCH($B573,Products!$A$6:$A$55,0))+INDEX(Products!$E$6:$E$55,MATCH($B573,Products!$A$6:$A$55,0))))</f>
        <v/>
      </c>
      <c r="M573" s="22" t="str">
        <f aca="false">IF(J573="","",K573*INDEX(Products!$F$6:$F$55,MATCH($B573,Products!$A$6:$A$55,0)))</f>
        <v/>
      </c>
      <c r="N573" s="22" t="str">
        <f aca="false">IF(J573="","",$C573*N(INDEX(Products!$G$6:$G$55,MATCH($B573,Products!$A$6:$A$55,0))))</f>
        <v/>
      </c>
      <c r="O573" s="22" t="str">
        <f aca="false">IF(J573="","",J573-N($G573)-L573-M573-N573-N($F573))</f>
        <v/>
      </c>
      <c r="P573" s="48" t="str">
        <f aca="false">IF(J573="","",YEAR($A573))</f>
        <v/>
      </c>
      <c r="Q573" s="48" t="str">
        <f aca="false">IF(J573="","",MONTH($A573))</f>
        <v/>
      </c>
    </row>
    <row r="574" customFormat="false" ht="15" hidden="false" customHeight="false" outlineLevel="0" collapsed="false">
      <c r="A574" s="45"/>
      <c r="B574" s="42"/>
      <c r="C574" s="46"/>
      <c r="D574" s="46"/>
      <c r="E574" s="43"/>
      <c r="F574" s="43"/>
      <c r="G574" s="43"/>
      <c r="H574" s="47" t="str">
        <f aca="false">IF(AND($A574="",$B574="",$C574="",$D574=""),"",IF(OR($A574="",$B574="",$C574=""),"Add month, product and units",IF(I574="","Product not found",IF(AND($D574&lt;&gt;"",N($D574)&gt;N($C574)),"Orders are more than units sold",""))))</f>
        <v/>
      </c>
      <c r="I574" s="22" t="str">
        <f aca="false">IF($B574="","",IF($E574&lt;&gt;"",$E574,IFERROR(INDEX(Products!$C$6:$C$55,MATCH($B574,Products!$A$6:$A$55,0)),"")))</f>
        <v/>
      </c>
      <c r="J574" s="22" t="str">
        <f aca="false">IF(OR($A574="",$B574="",$C574="",I574="",AND($D574&lt;&gt;"",N($D574)&gt;N($C574))),"",$C574*I574)</f>
        <v/>
      </c>
      <c r="K574" s="21" t="str">
        <f aca="false">IF(J574="","",IF($D574&lt;&gt;"",$D574,$C574))</f>
        <v/>
      </c>
      <c r="L574" s="22" t="str">
        <f aca="false">IF(J574="","",J574*(INDEX(Products!$D$6:$D$55,MATCH($B574,Products!$A$6:$A$55,0))+INDEX(Products!$E$6:$E$55,MATCH($B574,Products!$A$6:$A$55,0))))</f>
        <v/>
      </c>
      <c r="M574" s="22" t="str">
        <f aca="false">IF(J574="","",K574*INDEX(Products!$F$6:$F$55,MATCH($B574,Products!$A$6:$A$55,0)))</f>
        <v/>
      </c>
      <c r="N574" s="22" t="str">
        <f aca="false">IF(J574="","",$C574*N(INDEX(Products!$G$6:$G$55,MATCH($B574,Products!$A$6:$A$55,0))))</f>
        <v/>
      </c>
      <c r="O574" s="22" t="str">
        <f aca="false">IF(J574="","",J574-N($G574)-L574-M574-N574-N($F574))</f>
        <v/>
      </c>
      <c r="P574" s="48" t="str">
        <f aca="false">IF(J574="","",YEAR($A574))</f>
        <v/>
      </c>
      <c r="Q574" s="48" t="str">
        <f aca="false">IF(J574="","",MONTH($A574))</f>
        <v/>
      </c>
    </row>
    <row r="575" customFormat="false" ht="15" hidden="false" customHeight="false" outlineLevel="0" collapsed="false">
      <c r="A575" s="45"/>
      <c r="B575" s="42"/>
      <c r="C575" s="46"/>
      <c r="D575" s="46"/>
      <c r="E575" s="43"/>
      <c r="F575" s="43"/>
      <c r="G575" s="43"/>
      <c r="H575" s="47" t="str">
        <f aca="false">IF(AND($A575="",$B575="",$C575="",$D575=""),"",IF(OR($A575="",$B575="",$C575=""),"Add month, product and units",IF(I575="","Product not found",IF(AND($D575&lt;&gt;"",N($D575)&gt;N($C575)),"Orders are more than units sold",""))))</f>
        <v/>
      </c>
      <c r="I575" s="22" t="str">
        <f aca="false">IF($B575="","",IF($E575&lt;&gt;"",$E575,IFERROR(INDEX(Products!$C$6:$C$55,MATCH($B575,Products!$A$6:$A$55,0)),"")))</f>
        <v/>
      </c>
      <c r="J575" s="22" t="str">
        <f aca="false">IF(OR($A575="",$B575="",$C575="",I575="",AND($D575&lt;&gt;"",N($D575)&gt;N($C575))),"",$C575*I575)</f>
        <v/>
      </c>
      <c r="K575" s="21" t="str">
        <f aca="false">IF(J575="","",IF($D575&lt;&gt;"",$D575,$C575))</f>
        <v/>
      </c>
      <c r="L575" s="22" t="str">
        <f aca="false">IF(J575="","",J575*(INDEX(Products!$D$6:$D$55,MATCH($B575,Products!$A$6:$A$55,0))+INDEX(Products!$E$6:$E$55,MATCH($B575,Products!$A$6:$A$55,0))))</f>
        <v/>
      </c>
      <c r="M575" s="22" t="str">
        <f aca="false">IF(J575="","",K575*INDEX(Products!$F$6:$F$55,MATCH($B575,Products!$A$6:$A$55,0)))</f>
        <v/>
      </c>
      <c r="N575" s="22" t="str">
        <f aca="false">IF(J575="","",$C575*N(INDEX(Products!$G$6:$G$55,MATCH($B575,Products!$A$6:$A$55,0))))</f>
        <v/>
      </c>
      <c r="O575" s="22" t="str">
        <f aca="false">IF(J575="","",J575-N($G575)-L575-M575-N575-N($F575))</f>
        <v/>
      </c>
      <c r="P575" s="48" t="str">
        <f aca="false">IF(J575="","",YEAR($A575))</f>
        <v/>
      </c>
      <c r="Q575" s="48" t="str">
        <f aca="false">IF(J575="","",MONTH($A575))</f>
        <v/>
      </c>
    </row>
    <row r="576" customFormat="false" ht="15" hidden="false" customHeight="false" outlineLevel="0" collapsed="false">
      <c r="A576" s="45"/>
      <c r="B576" s="42"/>
      <c r="C576" s="46"/>
      <c r="D576" s="46"/>
      <c r="E576" s="43"/>
      <c r="F576" s="43"/>
      <c r="G576" s="43"/>
      <c r="H576" s="47" t="str">
        <f aca="false">IF(AND($A576="",$B576="",$C576="",$D576=""),"",IF(OR($A576="",$B576="",$C576=""),"Add month, product and units",IF(I576="","Product not found",IF(AND($D576&lt;&gt;"",N($D576)&gt;N($C576)),"Orders are more than units sold",""))))</f>
        <v/>
      </c>
      <c r="I576" s="22" t="str">
        <f aca="false">IF($B576="","",IF($E576&lt;&gt;"",$E576,IFERROR(INDEX(Products!$C$6:$C$55,MATCH($B576,Products!$A$6:$A$55,0)),"")))</f>
        <v/>
      </c>
      <c r="J576" s="22" t="str">
        <f aca="false">IF(OR($A576="",$B576="",$C576="",I576="",AND($D576&lt;&gt;"",N($D576)&gt;N($C576))),"",$C576*I576)</f>
        <v/>
      </c>
      <c r="K576" s="21" t="str">
        <f aca="false">IF(J576="","",IF($D576&lt;&gt;"",$D576,$C576))</f>
        <v/>
      </c>
      <c r="L576" s="22" t="str">
        <f aca="false">IF(J576="","",J576*(INDEX(Products!$D$6:$D$55,MATCH($B576,Products!$A$6:$A$55,0))+INDEX(Products!$E$6:$E$55,MATCH($B576,Products!$A$6:$A$55,0))))</f>
        <v/>
      </c>
      <c r="M576" s="22" t="str">
        <f aca="false">IF(J576="","",K576*INDEX(Products!$F$6:$F$55,MATCH($B576,Products!$A$6:$A$55,0)))</f>
        <v/>
      </c>
      <c r="N576" s="22" t="str">
        <f aca="false">IF(J576="","",$C576*N(INDEX(Products!$G$6:$G$55,MATCH($B576,Products!$A$6:$A$55,0))))</f>
        <v/>
      </c>
      <c r="O576" s="22" t="str">
        <f aca="false">IF(J576="","",J576-N($G576)-L576-M576-N576-N($F576))</f>
        <v/>
      </c>
      <c r="P576" s="48" t="str">
        <f aca="false">IF(J576="","",YEAR($A576))</f>
        <v/>
      </c>
      <c r="Q576" s="48" t="str">
        <f aca="false">IF(J576="","",MONTH($A576))</f>
        <v/>
      </c>
    </row>
    <row r="577" customFormat="false" ht="15" hidden="false" customHeight="false" outlineLevel="0" collapsed="false">
      <c r="A577" s="45"/>
      <c r="B577" s="42"/>
      <c r="C577" s="46"/>
      <c r="D577" s="46"/>
      <c r="E577" s="43"/>
      <c r="F577" s="43"/>
      <c r="G577" s="43"/>
      <c r="H577" s="47" t="str">
        <f aca="false">IF(AND($A577="",$B577="",$C577="",$D577=""),"",IF(OR($A577="",$B577="",$C577=""),"Add month, product and units",IF(I577="","Product not found",IF(AND($D577&lt;&gt;"",N($D577)&gt;N($C577)),"Orders are more than units sold",""))))</f>
        <v/>
      </c>
      <c r="I577" s="22" t="str">
        <f aca="false">IF($B577="","",IF($E577&lt;&gt;"",$E577,IFERROR(INDEX(Products!$C$6:$C$55,MATCH($B577,Products!$A$6:$A$55,0)),"")))</f>
        <v/>
      </c>
      <c r="J577" s="22" t="str">
        <f aca="false">IF(OR($A577="",$B577="",$C577="",I577="",AND($D577&lt;&gt;"",N($D577)&gt;N($C577))),"",$C577*I577)</f>
        <v/>
      </c>
      <c r="K577" s="21" t="str">
        <f aca="false">IF(J577="","",IF($D577&lt;&gt;"",$D577,$C577))</f>
        <v/>
      </c>
      <c r="L577" s="22" t="str">
        <f aca="false">IF(J577="","",J577*(INDEX(Products!$D$6:$D$55,MATCH($B577,Products!$A$6:$A$55,0))+INDEX(Products!$E$6:$E$55,MATCH($B577,Products!$A$6:$A$55,0))))</f>
        <v/>
      </c>
      <c r="M577" s="22" t="str">
        <f aca="false">IF(J577="","",K577*INDEX(Products!$F$6:$F$55,MATCH($B577,Products!$A$6:$A$55,0)))</f>
        <v/>
      </c>
      <c r="N577" s="22" t="str">
        <f aca="false">IF(J577="","",$C577*N(INDEX(Products!$G$6:$G$55,MATCH($B577,Products!$A$6:$A$55,0))))</f>
        <v/>
      </c>
      <c r="O577" s="22" t="str">
        <f aca="false">IF(J577="","",J577-N($G577)-L577-M577-N577-N($F577))</f>
        <v/>
      </c>
      <c r="P577" s="48" t="str">
        <f aca="false">IF(J577="","",YEAR($A577))</f>
        <v/>
      </c>
      <c r="Q577" s="48" t="str">
        <f aca="false">IF(J577="","",MONTH($A577))</f>
        <v/>
      </c>
    </row>
    <row r="578" customFormat="false" ht="15" hidden="false" customHeight="false" outlineLevel="0" collapsed="false">
      <c r="A578" s="45"/>
      <c r="B578" s="42"/>
      <c r="C578" s="46"/>
      <c r="D578" s="46"/>
      <c r="E578" s="43"/>
      <c r="F578" s="43"/>
      <c r="G578" s="43"/>
      <c r="H578" s="47" t="str">
        <f aca="false">IF(AND($A578="",$B578="",$C578="",$D578=""),"",IF(OR($A578="",$B578="",$C578=""),"Add month, product and units",IF(I578="","Product not found",IF(AND($D578&lt;&gt;"",N($D578)&gt;N($C578)),"Orders are more than units sold",""))))</f>
        <v/>
      </c>
      <c r="I578" s="22" t="str">
        <f aca="false">IF($B578="","",IF($E578&lt;&gt;"",$E578,IFERROR(INDEX(Products!$C$6:$C$55,MATCH($B578,Products!$A$6:$A$55,0)),"")))</f>
        <v/>
      </c>
      <c r="J578" s="22" t="str">
        <f aca="false">IF(OR($A578="",$B578="",$C578="",I578="",AND($D578&lt;&gt;"",N($D578)&gt;N($C578))),"",$C578*I578)</f>
        <v/>
      </c>
      <c r="K578" s="21" t="str">
        <f aca="false">IF(J578="","",IF($D578&lt;&gt;"",$D578,$C578))</f>
        <v/>
      </c>
      <c r="L578" s="22" t="str">
        <f aca="false">IF(J578="","",J578*(INDEX(Products!$D$6:$D$55,MATCH($B578,Products!$A$6:$A$55,0))+INDEX(Products!$E$6:$E$55,MATCH($B578,Products!$A$6:$A$55,0))))</f>
        <v/>
      </c>
      <c r="M578" s="22" t="str">
        <f aca="false">IF(J578="","",K578*INDEX(Products!$F$6:$F$55,MATCH($B578,Products!$A$6:$A$55,0)))</f>
        <v/>
      </c>
      <c r="N578" s="22" t="str">
        <f aca="false">IF(J578="","",$C578*N(INDEX(Products!$G$6:$G$55,MATCH($B578,Products!$A$6:$A$55,0))))</f>
        <v/>
      </c>
      <c r="O578" s="22" t="str">
        <f aca="false">IF(J578="","",J578-N($G578)-L578-M578-N578-N($F578))</f>
        <v/>
      </c>
      <c r="P578" s="48" t="str">
        <f aca="false">IF(J578="","",YEAR($A578))</f>
        <v/>
      </c>
      <c r="Q578" s="48" t="str">
        <f aca="false">IF(J578="","",MONTH($A578))</f>
        <v/>
      </c>
    </row>
    <row r="579" customFormat="false" ht="15" hidden="false" customHeight="false" outlineLevel="0" collapsed="false">
      <c r="A579" s="45"/>
      <c r="B579" s="42"/>
      <c r="C579" s="46"/>
      <c r="D579" s="46"/>
      <c r="E579" s="43"/>
      <c r="F579" s="43"/>
      <c r="G579" s="43"/>
      <c r="H579" s="47" t="str">
        <f aca="false">IF(AND($A579="",$B579="",$C579="",$D579=""),"",IF(OR($A579="",$B579="",$C579=""),"Add month, product and units",IF(I579="","Product not found",IF(AND($D579&lt;&gt;"",N($D579)&gt;N($C579)),"Orders are more than units sold",""))))</f>
        <v/>
      </c>
      <c r="I579" s="22" t="str">
        <f aca="false">IF($B579="","",IF($E579&lt;&gt;"",$E579,IFERROR(INDEX(Products!$C$6:$C$55,MATCH($B579,Products!$A$6:$A$55,0)),"")))</f>
        <v/>
      </c>
      <c r="J579" s="22" t="str">
        <f aca="false">IF(OR($A579="",$B579="",$C579="",I579="",AND($D579&lt;&gt;"",N($D579)&gt;N($C579))),"",$C579*I579)</f>
        <v/>
      </c>
      <c r="K579" s="21" t="str">
        <f aca="false">IF(J579="","",IF($D579&lt;&gt;"",$D579,$C579))</f>
        <v/>
      </c>
      <c r="L579" s="22" t="str">
        <f aca="false">IF(J579="","",J579*(INDEX(Products!$D$6:$D$55,MATCH($B579,Products!$A$6:$A$55,0))+INDEX(Products!$E$6:$E$55,MATCH($B579,Products!$A$6:$A$55,0))))</f>
        <v/>
      </c>
      <c r="M579" s="22" t="str">
        <f aca="false">IF(J579="","",K579*INDEX(Products!$F$6:$F$55,MATCH($B579,Products!$A$6:$A$55,0)))</f>
        <v/>
      </c>
      <c r="N579" s="22" t="str">
        <f aca="false">IF(J579="","",$C579*N(INDEX(Products!$G$6:$G$55,MATCH($B579,Products!$A$6:$A$55,0))))</f>
        <v/>
      </c>
      <c r="O579" s="22" t="str">
        <f aca="false">IF(J579="","",J579-N($G579)-L579-M579-N579-N($F579))</f>
        <v/>
      </c>
      <c r="P579" s="48" t="str">
        <f aca="false">IF(J579="","",YEAR($A579))</f>
        <v/>
      </c>
      <c r="Q579" s="48" t="str">
        <f aca="false">IF(J579="","",MONTH($A579))</f>
        <v/>
      </c>
    </row>
    <row r="580" customFormat="false" ht="15" hidden="false" customHeight="false" outlineLevel="0" collapsed="false">
      <c r="A580" s="45"/>
      <c r="B580" s="42"/>
      <c r="C580" s="46"/>
      <c r="D580" s="46"/>
      <c r="E580" s="43"/>
      <c r="F580" s="43"/>
      <c r="G580" s="43"/>
      <c r="H580" s="47" t="str">
        <f aca="false">IF(AND($A580="",$B580="",$C580="",$D580=""),"",IF(OR($A580="",$B580="",$C580=""),"Add month, product and units",IF(I580="","Product not found",IF(AND($D580&lt;&gt;"",N($D580)&gt;N($C580)),"Orders are more than units sold",""))))</f>
        <v/>
      </c>
      <c r="I580" s="22" t="str">
        <f aca="false">IF($B580="","",IF($E580&lt;&gt;"",$E580,IFERROR(INDEX(Products!$C$6:$C$55,MATCH($B580,Products!$A$6:$A$55,0)),"")))</f>
        <v/>
      </c>
      <c r="J580" s="22" t="str">
        <f aca="false">IF(OR($A580="",$B580="",$C580="",I580="",AND($D580&lt;&gt;"",N($D580)&gt;N($C580))),"",$C580*I580)</f>
        <v/>
      </c>
      <c r="K580" s="21" t="str">
        <f aca="false">IF(J580="","",IF($D580&lt;&gt;"",$D580,$C580))</f>
        <v/>
      </c>
      <c r="L580" s="22" t="str">
        <f aca="false">IF(J580="","",J580*(INDEX(Products!$D$6:$D$55,MATCH($B580,Products!$A$6:$A$55,0))+INDEX(Products!$E$6:$E$55,MATCH($B580,Products!$A$6:$A$55,0))))</f>
        <v/>
      </c>
      <c r="M580" s="22" t="str">
        <f aca="false">IF(J580="","",K580*INDEX(Products!$F$6:$F$55,MATCH($B580,Products!$A$6:$A$55,0)))</f>
        <v/>
      </c>
      <c r="N580" s="22" t="str">
        <f aca="false">IF(J580="","",$C580*N(INDEX(Products!$G$6:$G$55,MATCH($B580,Products!$A$6:$A$55,0))))</f>
        <v/>
      </c>
      <c r="O580" s="22" t="str">
        <f aca="false">IF(J580="","",J580-N($G580)-L580-M580-N580-N($F580))</f>
        <v/>
      </c>
      <c r="P580" s="48" t="str">
        <f aca="false">IF(J580="","",YEAR($A580))</f>
        <v/>
      </c>
      <c r="Q580" s="48" t="str">
        <f aca="false">IF(J580="","",MONTH($A580))</f>
        <v/>
      </c>
    </row>
    <row r="581" customFormat="false" ht="15" hidden="false" customHeight="false" outlineLevel="0" collapsed="false">
      <c r="A581" s="45"/>
      <c r="B581" s="42"/>
      <c r="C581" s="46"/>
      <c r="D581" s="46"/>
      <c r="E581" s="43"/>
      <c r="F581" s="43"/>
      <c r="G581" s="43"/>
      <c r="H581" s="47" t="str">
        <f aca="false">IF(AND($A581="",$B581="",$C581="",$D581=""),"",IF(OR($A581="",$B581="",$C581=""),"Add month, product and units",IF(I581="","Product not found",IF(AND($D581&lt;&gt;"",N($D581)&gt;N($C581)),"Orders are more than units sold",""))))</f>
        <v/>
      </c>
      <c r="I581" s="22" t="str">
        <f aca="false">IF($B581="","",IF($E581&lt;&gt;"",$E581,IFERROR(INDEX(Products!$C$6:$C$55,MATCH($B581,Products!$A$6:$A$55,0)),"")))</f>
        <v/>
      </c>
      <c r="J581" s="22" t="str">
        <f aca="false">IF(OR($A581="",$B581="",$C581="",I581="",AND($D581&lt;&gt;"",N($D581)&gt;N($C581))),"",$C581*I581)</f>
        <v/>
      </c>
      <c r="K581" s="21" t="str">
        <f aca="false">IF(J581="","",IF($D581&lt;&gt;"",$D581,$C581))</f>
        <v/>
      </c>
      <c r="L581" s="22" t="str">
        <f aca="false">IF(J581="","",J581*(INDEX(Products!$D$6:$D$55,MATCH($B581,Products!$A$6:$A$55,0))+INDEX(Products!$E$6:$E$55,MATCH($B581,Products!$A$6:$A$55,0))))</f>
        <v/>
      </c>
      <c r="M581" s="22" t="str">
        <f aca="false">IF(J581="","",K581*INDEX(Products!$F$6:$F$55,MATCH($B581,Products!$A$6:$A$55,0)))</f>
        <v/>
      </c>
      <c r="N581" s="22" t="str">
        <f aca="false">IF(J581="","",$C581*N(INDEX(Products!$G$6:$G$55,MATCH($B581,Products!$A$6:$A$55,0))))</f>
        <v/>
      </c>
      <c r="O581" s="22" t="str">
        <f aca="false">IF(J581="","",J581-N($G581)-L581-M581-N581-N($F581))</f>
        <v/>
      </c>
      <c r="P581" s="48" t="str">
        <f aca="false">IF(J581="","",YEAR($A581))</f>
        <v/>
      </c>
      <c r="Q581" s="48" t="str">
        <f aca="false">IF(J581="","",MONTH($A581))</f>
        <v/>
      </c>
    </row>
    <row r="582" customFormat="false" ht="15" hidden="false" customHeight="false" outlineLevel="0" collapsed="false">
      <c r="A582" s="45"/>
      <c r="B582" s="42"/>
      <c r="C582" s="46"/>
      <c r="D582" s="46"/>
      <c r="E582" s="43"/>
      <c r="F582" s="43"/>
      <c r="G582" s="43"/>
      <c r="H582" s="47" t="str">
        <f aca="false">IF(AND($A582="",$B582="",$C582="",$D582=""),"",IF(OR($A582="",$B582="",$C582=""),"Add month, product and units",IF(I582="","Product not found",IF(AND($D582&lt;&gt;"",N($D582)&gt;N($C582)),"Orders are more than units sold",""))))</f>
        <v/>
      </c>
      <c r="I582" s="22" t="str">
        <f aca="false">IF($B582="","",IF($E582&lt;&gt;"",$E582,IFERROR(INDEX(Products!$C$6:$C$55,MATCH($B582,Products!$A$6:$A$55,0)),"")))</f>
        <v/>
      </c>
      <c r="J582" s="22" t="str">
        <f aca="false">IF(OR($A582="",$B582="",$C582="",I582="",AND($D582&lt;&gt;"",N($D582)&gt;N($C582))),"",$C582*I582)</f>
        <v/>
      </c>
      <c r="K582" s="21" t="str">
        <f aca="false">IF(J582="","",IF($D582&lt;&gt;"",$D582,$C582))</f>
        <v/>
      </c>
      <c r="L582" s="22" t="str">
        <f aca="false">IF(J582="","",J582*(INDEX(Products!$D$6:$D$55,MATCH($B582,Products!$A$6:$A$55,0))+INDEX(Products!$E$6:$E$55,MATCH($B582,Products!$A$6:$A$55,0))))</f>
        <v/>
      </c>
      <c r="M582" s="22" t="str">
        <f aca="false">IF(J582="","",K582*INDEX(Products!$F$6:$F$55,MATCH($B582,Products!$A$6:$A$55,0)))</f>
        <v/>
      </c>
      <c r="N582" s="22" t="str">
        <f aca="false">IF(J582="","",$C582*N(INDEX(Products!$G$6:$G$55,MATCH($B582,Products!$A$6:$A$55,0))))</f>
        <v/>
      </c>
      <c r="O582" s="22" t="str">
        <f aca="false">IF(J582="","",J582-N($G582)-L582-M582-N582-N($F582))</f>
        <v/>
      </c>
      <c r="P582" s="48" t="str">
        <f aca="false">IF(J582="","",YEAR($A582))</f>
        <v/>
      </c>
      <c r="Q582" s="48" t="str">
        <f aca="false">IF(J582="","",MONTH($A582))</f>
        <v/>
      </c>
    </row>
    <row r="583" customFormat="false" ht="15" hidden="false" customHeight="false" outlineLevel="0" collapsed="false">
      <c r="A583" s="45"/>
      <c r="B583" s="42"/>
      <c r="C583" s="46"/>
      <c r="D583" s="46"/>
      <c r="E583" s="43"/>
      <c r="F583" s="43"/>
      <c r="G583" s="43"/>
      <c r="H583" s="47" t="str">
        <f aca="false">IF(AND($A583="",$B583="",$C583="",$D583=""),"",IF(OR($A583="",$B583="",$C583=""),"Add month, product and units",IF(I583="","Product not found",IF(AND($D583&lt;&gt;"",N($D583)&gt;N($C583)),"Orders are more than units sold",""))))</f>
        <v/>
      </c>
      <c r="I583" s="22" t="str">
        <f aca="false">IF($B583="","",IF($E583&lt;&gt;"",$E583,IFERROR(INDEX(Products!$C$6:$C$55,MATCH($B583,Products!$A$6:$A$55,0)),"")))</f>
        <v/>
      </c>
      <c r="J583" s="22" t="str">
        <f aca="false">IF(OR($A583="",$B583="",$C583="",I583="",AND($D583&lt;&gt;"",N($D583)&gt;N($C583))),"",$C583*I583)</f>
        <v/>
      </c>
      <c r="K583" s="21" t="str">
        <f aca="false">IF(J583="","",IF($D583&lt;&gt;"",$D583,$C583))</f>
        <v/>
      </c>
      <c r="L583" s="22" t="str">
        <f aca="false">IF(J583="","",J583*(INDEX(Products!$D$6:$D$55,MATCH($B583,Products!$A$6:$A$55,0))+INDEX(Products!$E$6:$E$55,MATCH($B583,Products!$A$6:$A$55,0))))</f>
        <v/>
      </c>
      <c r="M583" s="22" t="str">
        <f aca="false">IF(J583="","",K583*INDEX(Products!$F$6:$F$55,MATCH($B583,Products!$A$6:$A$55,0)))</f>
        <v/>
      </c>
      <c r="N583" s="22" t="str">
        <f aca="false">IF(J583="","",$C583*N(INDEX(Products!$G$6:$G$55,MATCH($B583,Products!$A$6:$A$55,0))))</f>
        <v/>
      </c>
      <c r="O583" s="22" t="str">
        <f aca="false">IF(J583="","",J583-N($G583)-L583-M583-N583-N($F583))</f>
        <v/>
      </c>
      <c r="P583" s="48" t="str">
        <f aca="false">IF(J583="","",YEAR($A583))</f>
        <v/>
      </c>
      <c r="Q583" s="48" t="str">
        <f aca="false">IF(J583="","",MONTH($A583))</f>
        <v/>
      </c>
    </row>
    <row r="584" customFormat="false" ht="15" hidden="false" customHeight="false" outlineLevel="0" collapsed="false">
      <c r="A584" s="45"/>
      <c r="B584" s="42"/>
      <c r="C584" s="46"/>
      <c r="D584" s="46"/>
      <c r="E584" s="43"/>
      <c r="F584" s="43"/>
      <c r="G584" s="43"/>
      <c r="H584" s="47" t="str">
        <f aca="false">IF(AND($A584="",$B584="",$C584="",$D584=""),"",IF(OR($A584="",$B584="",$C584=""),"Add month, product and units",IF(I584="","Product not found",IF(AND($D584&lt;&gt;"",N($D584)&gt;N($C584)),"Orders are more than units sold",""))))</f>
        <v/>
      </c>
      <c r="I584" s="22" t="str">
        <f aca="false">IF($B584="","",IF($E584&lt;&gt;"",$E584,IFERROR(INDEX(Products!$C$6:$C$55,MATCH($B584,Products!$A$6:$A$55,0)),"")))</f>
        <v/>
      </c>
      <c r="J584" s="22" t="str">
        <f aca="false">IF(OR($A584="",$B584="",$C584="",I584="",AND($D584&lt;&gt;"",N($D584)&gt;N($C584))),"",$C584*I584)</f>
        <v/>
      </c>
      <c r="K584" s="21" t="str">
        <f aca="false">IF(J584="","",IF($D584&lt;&gt;"",$D584,$C584))</f>
        <v/>
      </c>
      <c r="L584" s="22" t="str">
        <f aca="false">IF(J584="","",J584*(INDEX(Products!$D$6:$D$55,MATCH($B584,Products!$A$6:$A$55,0))+INDEX(Products!$E$6:$E$55,MATCH($B584,Products!$A$6:$A$55,0))))</f>
        <v/>
      </c>
      <c r="M584" s="22" t="str">
        <f aca="false">IF(J584="","",K584*INDEX(Products!$F$6:$F$55,MATCH($B584,Products!$A$6:$A$55,0)))</f>
        <v/>
      </c>
      <c r="N584" s="22" t="str">
        <f aca="false">IF(J584="","",$C584*N(INDEX(Products!$G$6:$G$55,MATCH($B584,Products!$A$6:$A$55,0))))</f>
        <v/>
      </c>
      <c r="O584" s="22" t="str">
        <f aca="false">IF(J584="","",J584-N($G584)-L584-M584-N584-N($F584))</f>
        <v/>
      </c>
      <c r="P584" s="48" t="str">
        <f aca="false">IF(J584="","",YEAR($A584))</f>
        <v/>
      </c>
      <c r="Q584" s="48" t="str">
        <f aca="false">IF(J584="","",MONTH($A584))</f>
        <v/>
      </c>
    </row>
    <row r="585" customFormat="false" ht="15" hidden="false" customHeight="false" outlineLevel="0" collapsed="false">
      <c r="A585" s="45"/>
      <c r="B585" s="42"/>
      <c r="C585" s="46"/>
      <c r="D585" s="46"/>
      <c r="E585" s="43"/>
      <c r="F585" s="43"/>
      <c r="G585" s="43"/>
      <c r="H585" s="47" t="str">
        <f aca="false">IF(AND($A585="",$B585="",$C585="",$D585=""),"",IF(OR($A585="",$B585="",$C585=""),"Add month, product and units",IF(I585="","Product not found",IF(AND($D585&lt;&gt;"",N($D585)&gt;N($C585)),"Orders are more than units sold",""))))</f>
        <v/>
      </c>
      <c r="I585" s="22" t="str">
        <f aca="false">IF($B585="","",IF($E585&lt;&gt;"",$E585,IFERROR(INDEX(Products!$C$6:$C$55,MATCH($B585,Products!$A$6:$A$55,0)),"")))</f>
        <v/>
      </c>
      <c r="J585" s="22" t="str">
        <f aca="false">IF(OR($A585="",$B585="",$C585="",I585="",AND($D585&lt;&gt;"",N($D585)&gt;N($C585))),"",$C585*I585)</f>
        <v/>
      </c>
      <c r="K585" s="21" t="str">
        <f aca="false">IF(J585="","",IF($D585&lt;&gt;"",$D585,$C585))</f>
        <v/>
      </c>
      <c r="L585" s="22" t="str">
        <f aca="false">IF(J585="","",J585*(INDEX(Products!$D$6:$D$55,MATCH($B585,Products!$A$6:$A$55,0))+INDEX(Products!$E$6:$E$55,MATCH($B585,Products!$A$6:$A$55,0))))</f>
        <v/>
      </c>
      <c r="M585" s="22" t="str">
        <f aca="false">IF(J585="","",K585*INDEX(Products!$F$6:$F$55,MATCH($B585,Products!$A$6:$A$55,0)))</f>
        <v/>
      </c>
      <c r="N585" s="22" t="str">
        <f aca="false">IF(J585="","",$C585*N(INDEX(Products!$G$6:$G$55,MATCH($B585,Products!$A$6:$A$55,0))))</f>
        <v/>
      </c>
      <c r="O585" s="22" t="str">
        <f aca="false">IF(J585="","",J585-N($G585)-L585-M585-N585-N($F585))</f>
        <v/>
      </c>
      <c r="P585" s="48" t="str">
        <f aca="false">IF(J585="","",YEAR($A585))</f>
        <v/>
      </c>
      <c r="Q585" s="48" t="str">
        <f aca="false">IF(J585="","",MONTH($A585))</f>
        <v/>
      </c>
    </row>
    <row r="586" customFormat="false" ht="15" hidden="false" customHeight="false" outlineLevel="0" collapsed="false">
      <c r="A586" s="45"/>
      <c r="B586" s="42"/>
      <c r="C586" s="46"/>
      <c r="D586" s="46"/>
      <c r="E586" s="43"/>
      <c r="F586" s="43"/>
      <c r="G586" s="43"/>
      <c r="H586" s="47" t="str">
        <f aca="false">IF(AND($A586="",$B586="",$C586="",$D586=""),"",IF(OR($A586="",$B586="",$C586=""),"Add month, product and units",IF(I586="","Product not found",IF(AND($D586&lt;&gt;"",N($D586)&gt;N($C586)),"Orders are more than units sold",""))))</f>
        <v/>
      </c>
      <c r="I586" s="22" t="str">
        <f aca="false">IF($B586="","",IF($E586&lt;&gt;"",$E586,IFERROR(INDEX(Products!$C$6:$C$55,MATCH($B586,Products!$A$6:$A$55,0)),"")))</f>
        <v/>
      </c>
      <c r="J586" s="22" t="str">
        <f aca="false">IF(OR($A586="",$B586="",$C586="",I586="",AND($D586&lt;&gt;"",N($D586)&gt;N($C586))),"",$C586*I586)</f>
        <v/>
      </c>
      <c r="K586" s="21" t="str">
        <f aca="false">IF(J586="","",IF($D586&lt;&gt;"",$D586,$C586))</f>
        <v/>
      </c>
      <c r="L586" s="22" t="str">
        <f aca="false">IF(J586="","",J586*(INDEX(Products!$D$6:$D$55,MATCH($B586,Products!$A$6:$A$55,0))+INDEX(Products!$E$6:$E$55,MATCH($B586,Products!$A$6:$A$55,0))))</f>
        <v/>
      </c>
      <c r="M586" s="22" t="str">
        <f aca="false">IF(J586="","",K586*INDEX(Products!$F$6:$F$55,MATCH($B586,Products!$A$6:$A$55,0)))</f>
        <v/>
      </c>
      <c r="N586" s="22" t="str">
        <f aca="false">IF(J586="","",$C586*N(INDEX(Products!$G$6:$G$55,MATCH($B586,Products!$A$6:$A$55,0))))</f>
        <v/>
      </c>
      <c r="O586" s="22" t="str">
        <f aca="false">IF(J586="","",J586-N($G586)-L586-M586-N586-N($F586))</f>
        <v/>
      </c>
      <c r="P586" s="48" t="str">
        <f aca="false">IF(J586="","",YEAR($A586))</f>
        <v/>
      </c>
      <c r="Q586" s="48" t="str">
        <f aca="false">IF(J586="","",MONTH($A586))</f>
        <v/>
      </c>
    </row>
    <row r="587" customFormat="false" ht="15" hidden="false" customHeight="false" outlineLevel="0" collapsed="false">
      <c r="A587" s="45"/>
      <c r="B587" s="42"/>
      <c r="C587" s="46"/>
      <c r="D587" s="46"/>
      <c r="E587" s="43"/>
      <c r="F587" s="43"/>
      <c r="G587" s="43"/>
      <c r="H587" s="47" t="str">
        <f aca="false">IF(AND($A587="",$B587="",$C587="",$D587=""),"",IF(OR($A587="",$B587="",$C587=""),"Add month, product and units",IF(I587="","Product not found",IF(AND($D587&lt;&gt;"",N($D587)&gt;N($C587)),"Orders are more than units sold",""))))</f>
        <v/>
      </c>
      <c r="I587" s="22" t="str">
        <f aca="false">IF($B587="","",IF($E587&lt;&gt;"",$E587,IFERROR(INDEX(Products!$C$6:$C$55,MATCH($B587,Products!$A$6:$A$55,0)),"")))</f>
        <v/>
      </c>
      <c r="J587" s="22" t="str">
        <f aca="false">IF(OR($A587="",$B587="",$C587="",I587="",AND($D587&lt;&gt;"",N($D587)&gt;N($C587))),"",$C587*I587)</f>
        <v/>
      </c>
      <c r="K587" s="21" t="str">
        <f aca="false">IF(J587="","",IF($D587&lt;&gt;"",$D587,$C587))</f>
        <v/>
      </c>
      <c r="L587" s="22" t="str">
        <f aca="false">IF(J587="","",J587*(INDEX(Products!$D$6:$D$55,MATCH($B587,Products!$A$6:$A$55,0))+INDEX(Products!$E$6:$E$55,MATCH($B587,Products!$A$6:$A$55,0))))</f>
        <v/>
      </c>
      <c r="M587" s="22" t="str">
        <f aca="false">IF(J587="","",K587*INDEX(Products!$F$6:$F$55,MATCH($B587,Products!$A$6:$A$55,0)))</f>
        <v/>
      </c>
      <c r="N587" s="22" t="str">
        <f aca="false">IF(J587="","",$C587*N(INDEX(Products!$G$6:$G$55,MATCH($B587,Products!$A$6:$A$55,0))))</f>
        <v/>
      </c>
      <c r="O587" s="22" t="str">
        <f aca="false">IF(J587="","",J587-N($G587)-L587-M587-N587-N($F587))</f>
        <v/>
      </c>
      <c r="P587" s="48" t="str">
        <f aca="false">IF(J587="","",YEAR($A587))</f>
        <v/>
      </c>
      <c r="Q587" s="48" t="str">
        <f aca="false">IF(J587="","",MONTH($A587))</f>
        <v/>
      </c>
    </row>
    <row r="588" customFormat="false" ht="15" hidden="false" customHeight="false" outlineLevel="0" collapsed="false">
      <c r="A588" s="45"/>
      <c r="B588" s="42"/>
      <c r="C588" s="46"/>
      <c r="D588" s="46"/>
      <c r="E588" s="43"/>
      <c r="F588" s="43"/>
      <c r="G588" s="43"/>
      <c r="H588" s="47" t="str">
        <f aca="false">IF(AND($A588="",$B588="",$C588="",$D588=""),"",IF(OR($A588="",$B588="",$C588=""),"Add month, product and units",IF(I588="","Product not found",IF(AND($D588&lt;&gt;"",N($D588)&gt;N($C588)),"Orders are more than units sold",""))))</f>
        <v/>
      </c>
      <c r="I588" s="22" t="str">
        <f aca="false">IF($B588="","",IF($E588&lt;&gt;"",$E588,IFERROR(INDEX(Products!$C$6:$C$55,MATCH($B588,Products!$A$6:$A$55,0)),"")))</f>
        <v/>
      </c>
      <c r="J588" s="22" t="str">
        <f aca="false">IF(OR($A588="",$B588="",$C588="",I588="",AND($D588&lt;&gt;"",N($D588)&gt;N($C588))),"",$C588*I588)</f>
        <v/>
      </c>
      <c r="K588" s="21" t="str">
        <f aca="false">IF(J588="","",IF($D588&lt;&gt;"",$D588,$C588))</f>
        <v/>
      </c>
      <c r="L588" s="22" t="str">
        <f aca="false">IF(J588="","",J588*(INDEX(Products!$D$6:$D$55,MATCH($B588,Products!$A$6:$A$55,0))+INDEX(Products!$E$6:$E$55,MATCH($B588,Products!$A$6:$A$55,0))))</f>
        <v/>
      </c>
      <c r="M588" s="22" t="str">
        <f aca="false">IF(J588="","",K588*INDEX(Products!$F$6:$F$55,MATCH($B588,Products!$A$6:$A$55,0)))</f>
        <v/>
      </c>
      <c r="N588" s="22" t="str">
        <f aca="false">IF(J588="","",$C588*N(INDEX(Products!$G$6:$G$55,MATCH($B588,Products!$A$6:$A$55,0))))</f>
        <v/>
      </c>
      <c r="O588" s="22" t="str">
        <f aca="false">IF(J588="","",J588-N($G588)-L588-M588-N588-N($F588))</f>
        <v/>
      </c>
      <c r="P588" s="48" t="str">
        <f aca="false">IF(J588="","",YEAR($A588))</f>
        <v/>
      </c>
      <c r="Q588" s="48" t="str">
        <f aca="false">IF(J588="","",MONTH($A588))</f>
        <v/>
      </c>
    </row>
    <row r="589" customFormat="false" ht="15" hidden="false" customHeight="false" outlineLevel="0" collapsed="false">
      <c r="A589" s="45"/>
      <c r="B589" s="42"/>
      <c r="C589" s="46"/>
      <c r="D589" s="46"/>
      <c r="E589" s="43"/>
      <c r="F589" s="43"/>
      <c r="G589" s="43"/>
      <c r="H589" s="47" t="str">
        <f aca="false">IF(AND($A589="",$B589="",$C589="",$D589=""),"",IF(OR($A589="",$B589="",$C589=""),"Add month, product and units",IF(I589="","Product not found",IF(AND($D589&lt;&gt;"",N($D589)&gt;N($C589)),"Orders are more than units sold",""))))</f>
        <v/>
      </c>
      <c r="I589" s="22" t="str">
        <f aca="false">IF($B589="","",IF($E589&lt;&gt;"",$E589,IFERROR(INDEX(Products!$C$6:$C$55,MATCH($B589,Products!$A$6:$A$55,0)),"")))</f>
        <v/>
      </c>
      <c r="J589" s="22" t="str">
        <f aca="false">IF(OR($A589="",$B589="",$C589="",I589="",AND($D589&lt;&gt;"",N($D589)&gt;N($C589))),"",$C589*I589)</f>
        <v/>
      </c>
      <c r="K589" s="21" t="str">
        <f aca="false">IF(J589="","",IF($D589&lt;&gt;"",$D589,$C589))</f>
        <v/>
      </c>
      <c r="L589" s="22" t="str">
        <f aca="false">IF(J589="","",J589*(INDEX(Products!$D$6:$D$55,MATCH($B589,Products!$A$6:$A$55,0))+INDEX(Products!$E$6:$E$55,MATCH($B589,Products!$A$6:$A$55,0))))</f>
        <v/>
      </c>
      <c r="M589" s="22" t="str">
        <f aca="false">IF(J589="","",K589*INDEX(Products!$F$6:$F$55,MATCH($B589,Products!$A$6:$A$55,0)))</f>
        <v/>
      </c>
      <c r="N589" s="22" t="str">
        <f aca="false">IF(J589="","",$C589*N(INDEX(Products!$G$6:$G$55,MATCH($B589,Products!$A$6:$A$55,0))))</f>
        <v/>
      </c>
      <c r="O589" s="22" t="str">
        <f aca="false">IF(J589="","",J589-N($G589)-L589-M589-N589-N($F589))</f>
        <v/>
      </c>
      <c r="P589" s="48" t="str">
        <f aca="false">IF(J589="","",YEAR($A589))</f>
        <v/>
      </c>
      <c r="Q589" s="48" t="str">
        <f aca="false">IF(J589="","",MONTH($A589))</f>
        <v/>
      </c>
    </row>
    <row r="590" customFormat="false" ht="15" hidden="false" customHeight="false" outlineLevel="0" collapsed="false">
      <c r="A590" s="45"/>
      <c r="B590" s="42"/>
      <c r="C590" s="46"/>
      <c r="D590" s="46"/>
      <c r="E590" s="43"/>
      <c r="F590" s="43"/>
      <c r="G590" s="43"/>
      <c r="H590" s="47" t="str">
        <f aca="false">IF(AND($A590="",$B590="",$C590="",$D590=""),"",IF(OR($A590="",$B590="",$C590=""),"Add month, product and units",IF(I590="","Product not found",IF(AND($D590&lt;&gt;"",N($D590)&gt;N($C590)),"Orders are more than units sold",""))))</f>
        <v/>
      </c>
      <c r="I590" s="22" t="str">
        <f aca="false">IF($B590="","",IF($E590&lt;&gt;"",$E590,IFERROR(INDEX(Products!$C$6:$C$55,MATCH($B590,Products!$A$6:$A$55,0)),"")))</f>
        <v/>
      </c>
      <c r="J590" s="22" t="str">
        <f aca="false">IF(OR($A590="",$B590="",$C590="",I590="",AND($D590&lt;&gt;"",N($D590)&gt;N($C590))),"",$C590*I590)</f>
        <v/>
      </c>
      <c r="K590" s="21" t="str">
        <f aca="false">IF(J590="","",IF($D590&lt;&gt;"",$D590,$C590))</f>
        <v/>
      </c>
      <c r="L590" s="22" t="str">
        <f aca="false">IF(J590="","",J590*(INDEX(Products!$D$6:$D$55,MATCH($B590,Products!$A$6:$A$55,0))+INDEX(Products!$E$6:$E$55,MATCH($B590,Products!$A$6:$A$55,0))))</f>
        <v/>
      </c>
      <c r="M590" s="22" t="str">
        <f aca="false">IF(J590="","",K590*INDEX(Products!$F$6:$F$55,MATCH($B590,Products!$A$6:$A$55,0)))</f>
        <v/>
      </c>
      <c r="N590" s="22" t="str">
        <f aca="false">IF(J590="","",$C590*N(INDEX(Products!$G$6:$G$55,MATCH($B590,Products!$A$6:$A$55,0))))</f>
        <v/>
      </c>
      <c r="O590" s="22" t="str">
        <f aca="false">IF(J590="","",J590-N($G590)-L590-M590-N590-N($F590))</f>
        <v/>
      </c>
      <c r="P590" s="48" t="str">
        <f aca="false">IF(J590="","",YEAR($A590))</f>
        <v/>
      </c>
      <c r="Q590" s="48" t="str">
        <f aca="false">IF(J590="","",MONTH($A590))</f>
        <v/>
      </c>
    </row>
    <row r="591" customFormat="false" ht="15" hidden="false" customHeight="false" outlineLevel="0" collapsed="false">
      <c r="A591" s="45"/>
      <c r="B591" s="42"/>
      <c r="C591" s="46"/>
      <c r="D591" s="46"/>
      <c r="E591" s="43"/>
      <c r="F591" s="43"/>
      <c r="G591" s="43"/>
      <c r="H591" s="47" t="str">
        <f aca="false">IF(AND($A591="",$B591="",$C591="",$D591=""),"",IF(OR($A591="",$B591="",$C591=""),"Add month, product and units",IF(I591="","Product not found",IF(AND($D591&lt;&gt;"",N($D591)&gt;N($C591)),"Orders are more than units sold",""))))</f>
        <v/>
      </c>
      <c r="I591" s="22" t="str">
        <f aca="false">IF($B591="","",IF($E591&lt;&gt;"",$E591,IFERROR(INDEX(Products!$C$6:$C$55,MATCH($B591,Products!$A$6:$A$55,0)),"")))</f>
        <v/>
      </c>
      <c r="J591" s="22" t="str">
        <f aca="false">IF(OR($A591="",$B591="",$C591="",I591="",AND($D591&lt;&gt;"",N($D591)&gt;N($C591))),"",$C591*I591)</f>
        <v/>
      </c>
      <c r="K591" s="21" t="str">
        <f aca="false">IF(J591="","",IF($D591&lt;&gt;"",$D591,$C591))</f>
        <v/>
      </c>
      <c r="L591" s="22" t="str">
        <f aca="false">IF(J591="","",J591*(INDEX(Products!$D$6:$D$55,MATCH($B591,Products!$A$6:$A$55,0))+INDEX(Products!$E$6:$E$55,MATCH($B591,Products!$A$6:$A$55,0))))</f>
        <v/>
      </c>
      <c r="M591" s="22" t="str">
        <f aca="false">IF(J591="","",K591*INDEX(Products!$F$6:$F$55,MATCH($B591,Products!$A$6:$A$55,0)))</f>
        <v/>
      </c>
      <c r="N591" s="22" t="str">
        <f aca="false">IF(J591="","",$C591*N(INDEX(Products!$G$6:$G$55,MATCH($B591,Products!$A$6:$A$55,0))))</f>
        <v/>
      </c>
      <c r="O591" s="22" t="str">
        <f aca="false">IF(J591="","",J591-N($G591)-L591-M591-N591-N($F591))</f>
        <v/>
      </c>
      <c r="P591" s="48" t="str">
        <f aca="false">IF(J591="","",YEAR($A591))</f>
        <v/>
      </c>
      <c r="Q591" s="48" t="str">
        <f aca="false">IF(J591="","",MONTH($A591))</f>
        <v/>
      </c>
    </row>
    <row r="592" customFormat="false" ht="15" hidden="false" customHeight="false" outlineLevel="0" collapsed="false">
      <c r="A592" s="45"/>
      <c r="B592" s="42"/>
      <c r="C592" s="46"/>
      <c r="D592" s="46"/>
      <c r="E592" s="43"/>
      <c r="F592" s="43"/>
      <c r="G592" s="43"/>
      <c r="H592" s="47" t="str">
        <f aca="false">IF(AND($A592="",$B592="",$C592="",$D592=""),"",IF(OR($A592="",$B592="",$C592=""),"Add month, product and units",IF(I592="","Product not found",IF(AND($D592&lt;&gt;"",N($D592)&gt;N($C592)),"Orders are more than units sold",""))))</f>
        <v/>
      </c>
      <c r="I592" s="22" t="str">
        <f aca="false">IF($B592="","",IF($E592&lt;&gt;"",$E592,IFERROR(INDEX(Products!$C$6:$C$55,MATCH($B592,Products!$A$6:$A$55,0)),"")))</f>
        <v/>
      </c>
      <c r="J592" s="22" t="str">
        <f aca="false">IF(OR($A592="",$B592="",$C592="",I592="",AND($D592&lt;&gt;"",N($D592)&gt;N($C592))),"",$C592*I592)</f>
        <v/>
      </c>
      <c r="K592" s="21" t="str">
        <f aca="false">IF(J592="","",IF($D592&lt;&gt;"",$D592,$C592))</f>
        <v/>
      </c>
      <c r="L592" s="22" t="str">
        <f aca="false">IF(J592="","",J592*(INDEX(Products!$D$6:$D$55,MATCH($B592,Products!$A$6:$A$55,0))+INDEX(Products!$E$6:$E$55,MATCH($B592,Products!$A$6:$A$55,0))))</f>
        <v/>
      </c>
      <c r="M592" s="22" t="str">
        <f aca="false">IF(J592="","",K592*INDEX(Products!$F$6:$F$55,MATCH($B592,Products!$A$6:$A$55,0)))</f>
        <v/>
      </c>
      <c r="N592" s="22" t="str">
        <f aca="false">IF(J592="","",$C592*N(INDEX(Products!$G$6:$G$55,MATCH($B592,Products!$A$6:$A$55,0))))</f>
        <v/>
      </c>
      <c r="O592" s="22" t="str">
        <f aca="false">IF(J592="","",J592-N($G592)-L592-M592-N592-N($F592))</f>
        <v/>
      </c>
      <c r="P592" s="48" t="str">
        <f aca="false">IF(J592="","",YEAR($A592))</f>
        <v/>
      </c>
      <c r="Q592" s="48" t="str">
        <f aca="false">IF(J592="","",MONTH($A592))</f>
        <v/>
      </c>
    </row>
    <row r="593" customFormat="false" ht="15" hidden="false" customHeight="false" outlineLevel="0" collapsed="false">
      <c r="A593" s="45"/>
      <c r="B593" s="42"/>
      <c r="C593" s="46"/>
      <c r="D593" s="46"/>
      <c r="E593" s="43"/>
      <c r="F593" s="43"/>
      <c r="G593" s="43"/>
      <c r="H593" s="47" t="str">
        <f aca="false">IF(AND($A593="",$B593="",$C593="",$D593=""),"",IF(OR($A593="",$B593="",$C593=""),"Add month, product and units",IF(I593="","Product not found",IF(AND($D593&lt;&gt;"",N($D593)&gt;N($C593)),"Orders are more than units sold",""))))</f>
        <v/>
      </c>
      <c r="I593" s="22" t="str">
        <f aca="false">IF($B593="","",IF($E593&lt;&gt;"",$E593,IFERROR(INDEX(Products!$C$6:$C$55,MATCH($B593,Products!$A$6:$A$55,0)),"")))</f>
        <v/>
      </c>
      <c r="J593" s="22" t="str">
        <f aca="false">IF(OR($A593="",$B593="",$C593="",I593="",AND($D593&lt;&gt;"",N($D593)&gt;N($C593))),"",$C593*I593)</f>
        <v/>
      </c>
      <c r="K593" s="21" t="str">
        <f aca="false">IF(J593="","",IF($D593&lt;&gt;"",$D593,$C593))</f>
        <v/>
      </c>
      <c r="L593" s="22" t="str">
        <f aca="false">IF(J593="","",J593*(INDEX(Products!$D$6:$D$55,MATCH($B593,Products!$A$6:$A$55,0))+INDEX(Products!$E$6:$E$55,MATCH($B593,Products!$A$6:$A$55,0))))</f>
        <v/>
      </c>
      <c r="M593" s="22" t="str">
        <f aca="false">IF(J593="","",K593*INDEX(Products!$F$6:$F$55,MATCH($B593,Products!$A$6:$A$55,0)))</f>
        <v/>
      </c>
      <c r="N593" s="22" t="str">
        <f aca="false">IF(J593="","",$C593*N(INDEX(Products!$G$6:$G$55,MATCH($B593,Products!$A$6:$A$55,0))))</f>
        <v/>
      </c>
      <c r="O593" s="22" t="str">
        <f aca="false">IF(J593="","",J593-N($G593)-L593-M593-N593-N($F593))</f>
        <v/>
      </c>
      <c r="P593" s="48" t="str">
        <f aca="false">IF(J593="","",YEAR($A593))</f>
        <v/>
      </c>
      <c r="Q593" s="48" t="str">
        <f aca="false">IF(J593="","",MONTH($A593))</f>
        <v/>
      </c>
    </row>
    <row r="594" customFormat="false" ht="15" hidden="false" customHeight="false" outlineLevel="0" collapsed="false">
      <c r="A594" s="45"/>
      <c r="B594" s="42"/>
      <c r="C594" s="46"/>
      <c r="D594" s="46"/>
      <c r="E594" s="43"/>
      <c r="F594" s="43"/>
      <c r="G594" s="43"/>
      <c r="H594" s="47" t="str">
        <f aca="false">IF(AND($A594="",$B594="",$C594="",$D594=""),"",IF(OR($A594="",$B594="",$C594=""),"Add month, product and units",IF(I594="","Product not found",IF(AND($D594&lt;&gt;"",N($D594)&gt;N($C594)),"Orders are more than units sold",""))))</f>
        <v/>
      </c>
      <c r="I594" s="22" t="str">
        <f aca="false">IF($B594="","",IF($E594&lt;&gt;"",$E594,IFERROR(INDEX(Products!$C$6:$C$55,MATCH($B594,Products!$A$6:$A$55,0)),"")))</f>
        <v/>
      </c>
      <c r="J594" s="22" t="str">
        <f aca="false">IF(OR($A594="",$B594="",$C594="",I594="",AND($D594&lt;&gt;"",N($D594)&gt;N($C594))),"",$C594*I594)</f>
        <v/>
      </c>
      <c r="K594" s="21" t="str">
        <f aca="false">IF(J594="","",IF($D594&lt;&gt;"",$D594,$C594))</f>
        <v/>
      </c>
      <c r="L594" s="22" t="str">
        <f aca="false">IF(J594="","",J594*(INDEX(Products!$D$6:$D$55,MATCH($B594,Products!$A$6:$A$55,0))+INDEX(Products!$E$6:$E$55,MATCH($B594,Products!$A$6:$A$55,0))))</f>
        <v/>
      </c>
      <c r="M594" s="22" t="str">
        <f aca="false">IF(J594="","",K594*INDEX(Products!$F$6:$F$55,MATCH($B594,Products!$A$6:$A$55,0)))</f>
        <v/>
      </c>
      <c r="N594" s="22" t="str">
        <f aca="false">IF(J594="","",$C594*N(INDEX(Products!$G$6:$G$55,MATCH($B594,Products!$A$6:$A$55,0))))</f>
        <v/>
      </c>
      <c r="O594" s="22" t="str">
        <f aca="false">IF(J594="","",J594-N($G594)-L594-M594-N594-N($F594))</f>
        <v/>
      </c>
      <c r="P594" s="48" t="str">
        <f aca="false">IF(J594="","",YEAR($A594))</f>
        <v/>
      </c>
      <c r="Q594" s="48" t="str">
        <f aca="false">IF(J594="","",MONTH($A594))</f>
        <v/>
      </c>
    </row>
    <row r="595" customFormat="false" ht="15" hidden="false" customHeight="false" outlineLevel="0" collapsed="false">
      <c r="A595" s="45"/>
      <c r="B595" s="42"/>
      <c r="C595" s="46"/>
      <c r="D595" s="46"/>
      <c r="E595" s="43"/>
      <c r="F595" s="43"/>
      <c r="G595" s="43"/>
      <c r="H595" s="47" t="str">
        <f aca="false">IF(AND($A595="",$B595="",$C595="",$D595=""),"",IF(OR($A595="",$B595="",$C595=""),"Add month, product and units",IF(I595="","Product not found",IF(AND($D595&lt;&gt;"",N($D595)&gt;N($C595)),"Orders are more than units sold",""))))</f>
        <v/>
      </c>
      <c r="I595" s="22" t="str">
        <f aca="false">IF($B595="","",IF($E595&lt;&gt;"",$E595,IFERROR(INDEX(Products!$C$6:$C$55,MATCH($B595,Products!$A$6:$A$55,0)),"")))</f>
        <v/>
      </c>
      <c r="J595" s="22" t="str">
        <f aca="false">IF(OR($A595="",$B595="",$C595="",I595="",AND($D595&lt;&gt;"",N($D595)&gt;N($C595))),"",$C595*I595)</f>
        <v/>
      </c>
      <c r="K595" s="21" t="str">
        <f aca="false">IF(J595="","",IF($D595&lt;&gt;"",$D595,$C595))</f>
        <v/>
      </c>
      <c r="L595" s="22" t="str">
        <f aca="false">IF(J595="","",J595*(INDEX(Products!$D$6:$D$55,MATCH($B595,Products!$A$6:$A$55,0))+INDEX(Products!$E$6:$E$55,MATCH($B595,Products!$A$6:$A$55,0))))</f>
        <v/>
      </c>
      <c r="M595" s="22" t="str">
        <f aca="false">IF(J595="","",K595*INDEX(Products!$F$6:$F$55,MATCH($B595,Products!$A$6:$A$55,0)))</f>
        <v/>
      </c>
      <c r="N595" s="22" t="str">
        <f aca="false">IF(J595="","",$C595*N(INDEX(Products!$G$6:$G$55,MATCH($B595,Products!$A$6:$A$55,0))))</f>
        <v/>
      </c>
      <c r="O595" s="22" t="str">
        <f aca="false">IF(J595="","",J595-N($G595)-L595-M595-N595-N($F595))</f>
        <v/>
      </c>
      <c r="P595" s="48" t="str">
        <f aca="false">IF(J595="","",YEAR($A595))</f>
        <v/>
      </c>
      <c r="Q595" s="48" t="str">
        <f aca="false">IF(J595="","",MONTH($A595))</f>
        <v/>
      </c>
    </row>
    <row r="596" customFormat="false" ht="15" hidden="false" customHeight="false" outlineLevel="0" collapsed="false">
      <c r="A596" s="45"/>
      <c r="B596" s="42"/>
      <c r="C596" s="46"/>
      <c r="D596" s="46"/>
      <c r="E596" s="43"/>
      <c r="F596" s="43"/>
      <c r="G596" s="43"/>
      <c r="H596" s="47" t="str">
        <f aca="false">IF(AND($A596="",$B596="",$C596="",$D596=""),"",IF(OR($A596="",$B596="",$C596=""),"Add month, product and units",IF(I596="","Product not found",IF(AND($D596&lt;&gt;"",N($D596)&gt;N($C596)),"Orders are more than units sold",""))))</f>
        <v/>
      </c>
      <c r="I596" s="22" t="str">
        <f aca="false">IF($B596="","",IF($E596&lt;&gt;"",$E596,IFERROR(INDEX(Products!$C$6:$C$55,MATCH($B596,Products!$A$6:$A$55,0)),"")))</f>
        <v/>
      </c>
      <c r="J596" s="22" t="str">
        <f aca="false">IF(OR($A596="",$B596="",$C596="",I596="",AND($D596&lt;&gt;"",N($D596)&gt;N($C596))),"",$C596*I596)</f>
        <v/>
      </c>
      <c r="K596" s="21" t="str">
        <f aca="false">IF(J596="","",IF($D596&lt;&gt;"",$D596,$C596))</f>
        <v/>
      </c>
      <c r="L596" s="22" t="str">
        <f aca="false">IF(J596="","",J596*(INDEX(Products!$D$6:$D$55,MATCH($B596,Products!$A$6:$A$55,0))+INDEX(Products!$E$6:$E$55,MATCH($B596,Products!$A$6:$A$55,0))))</f>
        <v/>
      </c>
      <c r="M596" s="22" t="str">
        <f aca="false">IF(J596="","",K596*INDEX(Products!$F$6:$F$55,MATCH($B596,Products!$A$6:$A$55,0)))</f>
        <v/>
      </c>
      <c r="N596" s="22" t="str">
        <f aca="false">IF(J596="","",$C596*N(INDEX(Products!$G$6:$G$55,MATCH($B596,Products!$A$6:$A$55,0))))</f>
        <v/>
      </c>
      <c r="O596" s="22" t="str">
        <f aca="false">IF(J596="","",J596-N($G596)-L596-M596-N596-N($F596))</f>
        <v/>
      </c>
      <c r="P596" s="48" t="str">
        <f aca="false">IF(J596="","",YEAR($A596))</f>
        <v/>
      </c>
      <c r="Q596" s="48" t="str">
        <f aca="false">IF(J596="","",MONTH($A596))</f>
        <v/>
      </c>
    </row>
    <row r="597" customFormat="false" ht="15" hidden="false" customHeight="false" outlineLevel="0" collapsed="false">
      <c r="A597" s="45"/>
      <c r="B597" s="42"/>
      <c r="C597" s="46"/>
      <c r="D597" s="46"/>
      <c r="E597" s="43"/>
      <c r="F597" s="43"/>
      <c r="G597" s="43"/>
      <c r="H597" s="47" t="str">
        <f aca="false">IF(AND($A597="",$B597="",$C597="",$D597=""),"",IF(OR($A597="",$B597="",$C597=""),"Add month, product and units",IF(I597="","Product not found",IF(AND($D597&lt;&gt;"",N($D597)&gt;N($C597)),"Orders are more than units sold",""))))</f>
        <v/>
      </c>
      <c r="I597" s="22" t="str">
        <f aca="false">IF($B597="","",IF($E597&lt;&gt;"",$E597,IFERROR(INDEX(Products!$C$6:$C$55,MATCH($B597,Products!$A$6:$A$55,0)),"")))</f>
        <v/>
      </c>
      <c r="J597" s="22" t="str">
        <f aca="false">IF(OR($A597="",$B597="",$C597="",I597="",AND($D597&lt;&gt;"",N($D597)&gt;N($C597))),"",$C597*I597)</f>
        <v/>
      </c>
      <c r="K597" s="21" t="str">
        <f aca="false">IF(J597="","",IF($D597&lt;&gt;"",$D597,$C597))</f>
        <v/>
      </c>
      <c r="L597" s="22" t="str">
        <f aca="false">IF(J597="","",J597*(INDEX(Products!$D$6:$D$55,MATCH($B597,Products!$A$6:$A$55,0))+INDEX(Products!$E$6:$E$55,MATCH($B597,Products!$A$6:$A$55,0))))</f>
        <v/>
      </c>
      <c r="M597" s="22" t="str">
        <f aca="false">IF(J597="","",K597*INDEX(Products!$F$6:$F$55,MATCH($B597,Products!$A$6:$A$55,0)))</f>
        <v/>
      </c>
      <c r="N597" s="22" t="str">
        <f aca="false">IF(J597="","",$C597*N(INDEX(Products!$G$6:$G$55,MATCH($B597,Products!$A$6:$A$55,0))))</f>
        <v/>
      </c>
      <c r="O597" s="22" t="str">
        <f aca="false">IF(J597="","",J597-N($G597)-L597-M597-N597-N($F597))</f>
        <v/>
      </c>
      <c r="P597" s="48" t="str">
        <f aca="false">IF(J597="","",YEAR($A597))</f>
        <v/>
      </c>
      <c r="Q597" s="48" t="str">
        <f aca="false">IF(J597="","",MONTH($A597))</f>
        <v/>
      </c>
    </row>
    <row r="598" customFormat="false" ht="15" hidden="false" customHeight="false" outlineLevel="0" collapsed="false">
      <c r="A598" s="45"/>
      <c r="B598" s="42"/>
      <c r="C598" s="46"/>
      <c r="D598" s="46"/>
      <c r="E598" s="43"/>
      <c r="F598" s="43"/>
      <c r="G598" s="43"/>
      <c r="H598" s="47" t="str">
        <f aca="false">IF(AND($A598="",$B598="",$C598="",$D598=""),"",IF(OR($A598="",$B598="",$C598=""),"Add month, product and units",IF(I598="","Product not found",IF(AND($D598&lt;&gt;"",N($D598)&gt;N($C598)),"Orders are more than units sold",""))))</f>
        <v/>
      </c>
      <c r="I598" s="22" t="str">
        <f aca="false">IF($B598="","",IF($E598&lt;&gt;"",$E598,IFERROR(INDEX(Products!$C$6:$C$55,MATCH($B598,Products!$A$6:$A$55,0)),"")))</f>
        <v/>
      </c>
      <c r="J598" s="22" t="str">
        <f aca="false">IF(OR($A598="",$B598="",$C598="",I598="",AND($D598&lt;&gt;"",N($D598)&gt;N($C598))),"",$C598*I598)</f>
        <v/>
      </c>
      <c r="K598" s="21" t="str">
        <f aca="false">IF(J598="","",IF($D598&lt;&gt;"",$D598,$C598))</f>
        <v/>
      </c>
      <c r="L598" s="22" t="str">
        <f aca="false">IF(J598="","",J598*(INDEX(Products!$D$6:$D$55,MATCH($B598,Products!$A$6:$A$55,0))+INDEX(Products!$E$6:$E$55,MATCH($B598,Products!$A$6:$A$55,0))))</f>
        <v/>
      </c>
      <c r="M598" s="22" t="str">
        <f aca="false">IF(J598="","",K598*INDEX(Products!$F$6:$F$55,MATCH($B598,Products!$A$6:$A$55,0)))</f>
        <v/>
      </c>
      <c r="N598" s="22" t="str">
        <f aca="false">IF(J598="","",$C598*N(INDEX(Products!$G$6:$G$55,MATCH($B598,Products!$A$6:$A$55,0))))</f>
        <v/>
      </c>
      <c r="O598" s="22" t="str">
        <f aca="false">IF(J598="","",J598-N($G598)-L598-M598-N598-N($F598))</f>
        <v/>
      </c>
      <c r="P598" s="48" t="str">
        <f aca="false">IF(J598="","",YEAR($A598))</f>
        <v/>
      </c>
      <c r="Q598" s="48" t="str">
        <f aca="false">IF(J598="","",MONTH($A598))</f>
        <v/>
      </c>
    </row>
    <row r="599" customFormat="false" ht="15" hidden="false" customHeight="false" outlineLevel="0" collapsed="false">
      <c r="A599" s="45"/>
      <c r="B599" s="42"/>
      <c r="C599" s="46"/>
      <c r="D599" s="46"/>
      <c r="E599" s="43"/>
      <c r="F599" s="43"/>
      <c r="G599" s="43"/>
      <c r="H599" s="47" t="str">
        <f aca="false">IF(AND($A599="",$B599="",$C599="",$D599=""),"",IF(OR($A599="",$B599="",$C599=""),"Add month, product and units",IF(I599="","Product not found",IF(AND($D599&lt;&gt;"",N($D599)&gt;N($C599)),"Orders are more than units sold",""))))</f>
        <v/>
      </c>
      <c r="I599" s="22" t="str">
        <f aca="false">IF($B599="","",IF($E599&lt;&gt;"",$E599,IFERROR(INDEX(Products!$C$6:$C$55,MATCH($B599,Products!$A$6:$A$55,0)),"")))</f>
        <v/>
      </c>
      <c r="J599" s="22" t="str">
        <f aca="false">IF(OR($A599="",$B599="",$C599="",I599="",AND($D599&lt;&gt;"",N($D599)&gt;N($C599))),"",$C599*I599)</f>
        <v/>
      </c>
      <c r="K599" s="21" t="str">
        <f aca="false">IF(J599="","",IF($D599&lt;&gt;"",$D599,$C599))</f>
        <v/>
      </c>
      <c r="L599" s="22" t="str">
        <f aca="false">IF(J599="","",J599*(INDEX(Products!$D$6:$D$55,MATCH($B599,Products!$A$6:$A$55,0))+INDEX(Products!$E$6:$E$55,MATCH($B599,Products!$A$6:$A$55,0))))</f>
        <v/>
      </c>
      <c r="M599" s="22" t="str">
        <f aca="false">IF(J599="","",K599*INDEX(Products!$F$6:$F$55,MATCH($B599,Products!$A$6:$A$55,0)))</f>
        <v/>
      </c>
      <c r="N599" s="22" t="str">
        <f aca="false">IF(J599="","",$C599*N(INDEX(Products!$G$6:$G$55,MATCH($B599,Products!$A$6:$A$55,0))))</f>
        <v/>
      </c>
      <c r="O599" s="22" t="str">
        <f aca="false">IF(J599="","",J599-N($G599)-L599-M599-N599-N($F599))</f>
        <v/>
      </c>
      <c r="P599" s="48" t="str">
        <f aca="false">IF(J599="","",YEAR($A599))</f>
        <v/>
      </c>
      <c r="Q599" s="48" t="str">
        <f aca="false">IF(J599="","",MONTH($A599))</f>
        <v/>
      </c>
    </row>
    <row r="600" customFormat="false" ht="15" hidden="false" customHeight="false" outlineLevel="0" collapsed="false">
      <c r="A600" s="45"/>
      <c r="B600" s="42"/>
      <c r="C600" s="46"/>
      <c r="D600" s="46"/>
      <c r="E600" s="43"/>
      <c r="F600" s="43"/>
      <c r="G600" s="43"/>
      <c r="H600" s="47" t="str">
        <f aca="false">IF(AND($A600="",$B600="",$C600="",$D600=""),"",IF(OR($A600="",$B600="",$C600=""),"Add month, product and units",IF(I600="","Product not found",IF(AND($D600&lt;&gt;"",N($D600)&gt;N($C600)),"Orders are more than units sold",""))))</f>
        <v/>
      </c>
      <c r="I600" s="22" t="str">
        <f aca="false">IF($B600="","",IF($E600&lt;&gt;"",$E600,IFERROR(INDEX(Products!$C$6:$C$55,MATCH($B600,Products!$A$6:$A$55,0)),"")))</f>
        <v/>
      </c>
      <c r="J600" s="22" t="str">
        <f aca="false">IF(OR($A600="",$B600="",$C600="",I600="",AND($D600&lt;&gt;"",N($D600)&gt;N($C600))),"",$C600*I600)</f>
        <v/>
      </c>
      <c r="K600" s="21" t="str">
        <f aca="false">IF(J600="","",IF($D600&lt;&gt;"",$D600,$C600))</f>
        <v/>
      </c>
      <c r="L600" s="22" t="str">
        <f aca="false">IF(J600="","",J600*(INDEX(Products!$D$6:$D$55,MATCH($B600,Products!$A$6:$A$55,0))+INDEX(Products!$E$6:$E$55,MATCH($B600,Products!$A$6:$A$55,0))))</f>
        <v/>
      </c>
      <c r="M600" s="22" t="str">
        <f aca="false">IF(J600="","",K600*INDEX(Products!$F$6:$F$55,MATCH($B600,Products!$A$6:$A$55,0)))</f>
        <v/>
      </c>
      <c r="N600" s="22" t="str">
        <f aca="false">IF(J600="","",$C600*N(INDEX(Products!$G$6:$G$55,MATCH($B600,Products!$A$6:$A$55,0))))</f>
        <v/>
      </c>
      <c r="O600" s="22" t="str">
        <f aca="false">IF(J600="","",J600-N($G600)-L600-M600-N600-N($F600))</f>
        <v/>
      </c>
      <c r="P600" s="48" t="str">
        <f aca="false">IF(J600="","",YEAR($A600))</f>
        <v/>
      </c>
      <c r="Q600" s="48" t="str">
        <f aca="false">IF(J600="","",MONTH($A600))</f>
        <v/>
      </c>
    </row>
    <row r="601" customFormat="false" ht="15" hidden="false" customHeight="false" outlineLevel="0" collapsed="false">
      <c r="A601" s="45"/>
      <c r="B601" s="42"/>
      <c r="C601" s="46"/>
      <c r="D601" s="46"/>
      <c r="E601" s="43"/>
      <c r="F601" s="43"/>
      <c r="G601" s="43"/>
      <c r="H601" s="47" t="str">
        <f aca="false">IF(AND($A601="",$B601="",$C601="",$D601=""),"",IF(OR($A601="",$B601="",$C601=""),"Add month, product and units",IF(I601="","Product not found",IF(AND($D601&lt;&gt;"",N($D601)&gt;N($C601)),"Orders are more than units sold",""))))</f>
        <v/>
      </c>
      <c r="I601" s="22" t="str">
        <f aca="false">IF($B601="","",IF($E601&lt;&gt;"",$E601,IFERROR(INDEX(Products!$C$6:$C$55,MATCH($B601,Products!$A$6:$A$55,0)),"")))</f>
        <v/>
      </c>
      <c r="J601" s="22" t="str">
        <f aca="false">IF(OR($A601="",$B601="",$C601="",I601="",AND($D601&lt;&gt;"",N($D601)&gt;N($C601))),"",$C601*I601)</f>
        <v/>
      </c>
      <c r="K601" s="21" t="str">
        <f aca="false">IF(J601="","",IF($D601&lt;&gt;"",$D601,$C601))</f>
        <v/>
      </c>
      <c r="L601" s="22" t="str">
        <f aca="false">IF(J601="","",J601*(INDEX(Products!$D$6:$D$55,MATCH($B601,Products!$A$6:$A$55,0))+INDEX(Products!$E$6:$E$55,MATCH($B601,Products!$A$6:$A$55,0))))</f>
        <v/>
      </c>
      <c r="M601" s="22" t="str">
        <f aca="false">IF(J601="","",K601*INDEX(Products!$F$6:$F$55,MATCH($B601,Products!$A$6:$A$55,0)))</f>
        <v/>
      </c>
      <c r="N601" s="22" t="str">
        <f aca="false">IF(J601="","",$C601*N(INDEX(Products!$G$6:$G$55,MATCH($B601,Products!$A$6:$A$55,0))))</f>
        <v/>
      </c>
      <c r="O601" s="22" t="str">
        <f aca="false">IF(J601="","",J601-N($G601)-L601-M601-N601-N($F601))</f>
        <v/>
      </c>
      <c r="P601" s="48" t="str">
        <f aca="false">IF(J601="","",YEAR($A601))</f>
        <v/>
      </c>
      <c r="Q601" s="48" t="str">
        <f aca="false">IF(J601="","",MONTH($A601))</f>
        <v/>
      </c>
    </row>
    <row r="602" customFormat="false" ht="15" hidden="false" customHeight="false" outlineLevel="0" collapsed="false">
      <c r="A602" s="45"/>
      <c r="B602" s="42"/>
      <c r="C602" s="46"/>
      <c r="D602" s="46"/>
      <c r="E602" s="43"/>
      <c r="F602" s="43"/>
      <c r="G602" s="43"/>
      <c r="H602" s="47" t="str">
        <f aca="false">IF(AND($A602="",$B602="",$C602="",$D602=""),"",IF(OR($A602="",$B602="",$C602=""),"Add month, product and units",IF(I602="","Product not found",IF(AND($D602&lt;&gt;"",N($D602)&gt;N($C602)),"Orders are more than units sold",""))))</f>
        <v/>
      </c>
      <c r="I602" s="22" t="str">
        <f aca="false">IF($B602="","",IF($E602&lt;&gt;"",$E602,IFERROR(INDEX(Products!$C$6:$C$55,MATCH($B602,Products!$A$6:$A$55,0)),"")))</f>
        <v/>
      </c>
      <c r="J602" s="22" t="str">
        <f aca="false">IF(OR($A602="",$B602="",$C602="",I602="",AND($D602&lt;&gt;"",N($D602)&gt;N($C602))),"",$C602*I602)</f>
        <v/>
      </c>
      <c r="K602" s="21" t="str">
        <f aca="false">IF(J602="","",IF($D602&lt;&gt;"",$D602,$C602))</f>
        <v/>
      </c>
      <c r="L602" s="22" t="str">
        <f aca="false">IF(J602="","",J602*(INDEX(Products!$D$6:$D$55,MATCH($B602,Products!$A$6:$A$55,0))+INDEX(Products!$E$6:$E$55,MATCH($B602,Products!$A$6:$A$55,0))))</f>
        <v/>
      </c>
      <c r="M602" s="22" t="str">
        <f aca="false">IF(J602="","",K602*INDEX(Products!$F$6:$F$55,MATCH($B602,Products!$A$6:$A$55,0)))</f>
        <v/>
      </c>
      <c r="N602" s="22" t="str">
        <f aca="false">IF(J602="","",$C602*N(INDEX(Products!$G$6:$G$55,MATCH($B602,Products!$A$6:$A$55,0))))</f>
        <v/>
      </c>
      <c r="O602" s="22" t="str">
        <f aca="false">IF(J602="","",J602-N($G602)-L602-M602-N602-N($F602))</f>
        <v/>
      </c>
      <c r="P602" s="48" t="str">
        <f aca="false">IF(J602="","",YEAR($A602))</f>
        <v/>
      </c>
      <c r="Q602" s="48" t="str">
        <f aca="false">IF(J602="","",MONTH($A602))</f>
        <v/>
      </c>
    </row>
    <row r="603" customFormat="false" ht="15" hidden="false" customHeight="false" outlineLevel="0" collapsed="false">
      <c r="A603" s="45"/>
      <c r="B603" s="42"/>
      <c r="C603" s="46"/>
      <c r="D603" s="46"/>
      <c r="E603" s="43"/>
      <c r="F603" s="43"/>
      <c r="G603" s="43"/>
      <c r="H603" s="47" t="str">
        <f aca="false">IF(AND($A603="",$B603="",$C603="",$D603=""),"",IF(OR($A603="",$B603="",$C603=""),"Add month, product and units",IF(I603="","Product not found",IF(AND($D603&lt;&gt;"",N($D603)&gt;N($C603)),"Orders are more than units sold",""))))</f>
        <v/>
      </c>
      <c r="I603" s="22" t="str">
        <f aca="false">IF($B603="","",IF($E603&lt;&gt;"",$E603,IFERROR(INDEX(Products!$C$6:$C$55,MATCH($B603,Products!$A$6:$A$55,0)),"")))</f>
        <v/>
      </c>
      <c r="J603" s="22" t="str">
        <f aca="false">IF(OR($A603="",$B603="",$C603="",I603="",AND($D603&lt;&gt;"",N($D603)&gt;N($C603))),"",$C603*I603)</f>
        <v/>
      </c>
      <c r="K603" s="21" t="str">
        <f aca="false">IF(J603="","",IF($D603&lt;&gt;"",$D603,$C603))</f>
        <v/>
      </c>
      <c r="L603" s="22" t="str">
        <f aca="false">IF(J603="","",J603*(INDEX(Products!$D$6:$D$55,MATCH($B603,Products!$A$6:$A$55,0))+INDEX(Products!$E$6:$E$55,MATCH($B603,Products!$A$6:$A$55,0))))</f>
        <v/>
      </c>
      <c r="M603" s="22" t="str">
        <f aca="false">IF(J603="","",K603*INDEX(Products!$F$6:$F$55,MATCH($B603,Products!$A$6:$A$55,0)))</f>
        <v/>
      </c>
      <c r="N603" s="22" t="str">
        <f aca="false">IF(J603="","",$C603*N(INDEX(Products!$G$6:$G$55,MATCH($B603,Products!$A$6:$A$55,0))))</f>
        <v/>
      </c>
      <c r="O603" s="22" t="str">
        <f aca="false">IF(J603="","",J603-N($G603)-L603-M603-N603-N($F603))</f>
        <v/>
      </c>
      <c r="P603" s="48" t="str">
        <f aca="false">IF(J603="","",YEAR($A603))</f>
        <v/>
      </c>
      <c r="Q603" s="48" t="str">
        <f aca="false">IF(J603="","",MONTH($A603))</f>
        <v/>
      </c>
    </row>
    <row r="604" customFormat="false" ht="15" hidden="false" customHeight="false" outlineLevel="0" collapsed="false">
      <c r="A604" s="45"/>
      <c r="B604" s="42"/>
      <c r="C604" s="46"/>
      <c r="D604" s="46"/>
      <c r="E604" s="43"/>
      <c r="F604" s="43"/>
      <c r="G604" s="43"/>
      <c r="H604" s="47" t="str">
        <f aca="false">IF(AND($A604="",$B604="",$C604="",$D604=""),"",IF(OR($A604="",$B604="",$C604=""),"Add month, product and units",IF(I604="","Product not found",IF(AND($D604&lt;&gt;"",N($D604)&gt;N($C604)),"Orders are more than units sold",""))))</f>
        <v/>
      </c>
      <c r="I604" s="22" t="str">
        <f aca="false">IF($B604="","",IF($E604&lt;&gt;"",$E604,IFERROR(INDEX(Products!$C$6:$C$55,MATCH($B604,Products!$A$6:$A$55,0)),"")))</f>
        <v/>
      </c>
      <c r="J604" s="22" t="str">
        <f aca="false">IF(OR($A604="",$B604="",$C604="",I604="",AND($D604&lt;&gt;"",N($D604)&gt;N($C604))),"",$C604*I604)</f>
        <v/>
      </c>
      <c r="K604" s="21" t="str">
        <f aca="false">IF(J604="","",IF($D604&lt;&gt;"",$D604,$C604))</f>
        <v/>
      </c>
      <c r="L604" s="22" t="str">
        <f aca="false">IF(J604="","",J604*(INDEX(Products!$D$6:$D$55,MATCH($B604,Products!$A$6:$A$55,0))+INDEX(Products!$E$6:$E$55,MATCH($B604,Products!$A$6:$A$55,0))))</f>
        <v/>
      </c>
      <c r="M604" s="22" t="str">
        <f aca="false">IF(J604="","",K604*INDEX(Products!$F$6:$F$55,MATCH($B604,Products!$A$6:$A$55,0)))</f>
        <v/>
      </c>
      <c r="N604" s="22" t="str">
        <f aca="false">IF(J604="","",$C604*N(INDEX(Products!$G$6:$G$55,MATCH($B604,Products!$A$6:$A$55,0))))</f>
        <v/>
      </c>
      <c r="O604" s="22" t="str">
        <f aca="false">IF(J604="","",J604-N($G604)-L604-M604-N604-N($F604))</f>
        <v/>
      </c>
      <c r="P604" s="48" t="str">
        <f aca="false">IF(J604="","",YEAR($A604))</f>
        <v/>
      </c>
      <c r="Q604" s="48" t="str">
        <f aca="false">IF(J604="","",MONTH($A604))</f>
        <v/>
      </c>
    </row>
    <row r="605" customFormat="false" ht="15" hidden="false" customHeight="false" outlineLevel="0" collapsed="false">
      <c r="A605" s="45"/>
      <c r="B605" s="42"/>
      <c r="C605" s="46"/>
      <c r="D605" s="46"/>
      <c r="E605" s="43"/>
      <c r="F605" s="43"/>
      <c r="G605" s="43"/>
      <c r="H605" s="47" t="str">
        <f aca="false">IF(AND($A605="",$B605="",$C605="",$D605=""),"",IF(OR($A605="",$B605="",$C605=""),"Add month, product and units",IF(I605="","Product not found",IF(AND($D605&lt;&gt;"",N($D605)&gt;N($C605)),"Orders are more than units sold",""))))</f>
        <v/>
      </c>
      <c r="I605" s="22" t="str">
        <f aca="false">IF($B605="","",IF($E605&lt;&gt;"",$E605,IFERROR(INDEX(Products!$C$6:$C$55,MATCH($B605,Products!$A$6:$A$55,0)),"")))</f>
        <v/>
      </c>
      <c r="J605" s="22" t="str">
        <f aca="false">IF(OR($A605="",$B605="",$C605="",I605="",AND($D605&lt;&gt;"",N($D605)&gt;N($C605))),"",$C605*I605)</f>
        <v/>
      </c>
      <c r="K605" s="21" t="str">
        <f aca="false">IF(J605="","",IF($D605&lt;&gt;"",$D605,$C605))</f>
        <v/>
      </c>
      <c r="L605" s="22" t="str">
        <f aca="false">IF(J605="","",J605*(INDEX(Products!$D$6:$D$55,MATCH($B605,Products!$A$6:$A$55,0))+INDEX(Products!$E$6:$E$55,MATCH($B605,Products!$A$6:$A$55,0))))</f>
        <v/>
      </c>
      <c r="M605" s="22" t="str">
        <f aca="false">IF(J605="","",K605*INDEX(Products!$F$6:$F$55,MATCH($B605,Products!$A$6:$A$55,0)))</f>
        <v/>
      </c>
      <c r="N605" s="22" t="str">
        <f aca="false">IF(J605="","",$C605*N(INDEX(Products!$G$6:$G$55,MATCH($B605,Products!$A$6:$A$55,0))))</f>
        <v/>
      </c>
      <c r="O605" s="22" t="str">
        <f aca="false">IF(J605="","",J605-N($G605)-L605-M605-N605-N($F605))</f>
        <v/>
      </c>
      <c r="P605" s="48" t="str">
        <f aca="false">IF(J605="","",YEAR($A605))</f>
        <v/>
      </c>
      <c r="Q605" s="48" t="str">
        <f aca="false">IF(J605="","",MONTH($A605))</f>
        <v/>
      </c>
    </row>
  </sheetData>
  <sheetProtection sheet="true" formatCells="false" formatColumns="false" formatRows="false"/>
  <conditionalFormatting sqref="O6:O605">
    <cfRule type="cellIs" priority="2" operator="lessThan" aboveAverage="0" equalAverage="0" bottom="0" percent="0" rank="0" text="" dxfId="0">
      <formula>0</formula>
    </cfRule>
  </conditionalFormatting>
  <conditionalFormatting sqref="H6:H605">
    <cfRule type="expression" priority="3" aboveAverage="0" equalAverage="0" bottom="0" percent="0" rank="0" text="" dxfId="2">
      <formula>$H6&lt;&gt;""</formula>
    </cfRule>
  </conditionalFormatting>
  <dataValidations count="5">
    <dataValidation allowBlank="true" error="Pick a product from the list. Add new products on the Products sheet first." errorStyle="stop" errorTitle="Product" operator="between" showDropDown="false" showErrorMessage="true" showInputMessage="false" sqref="B6:B605" type="list">
      <formula1>Products!$A$6:$A$55</formula1>
      <formula2>0</formula2>
    </dataValidation>
    <dataValidation allowBlank="true" error="Enter a date in the month, for example 01/03/2026." errorStyle="stop" errorTitle="Month" operator="greaterThan" showDropDown="false" showErrorMessage="true" showInputMessage="false" sqref="A6:A605" type="date">
      <formula1>36526</formula1>
      <formula2>0</formula2>
    </dataValidation>
    <dataValidation allowBlank="true" error="Enter a whole number of 0 or more." errorStyle="stop" errorTitle="Units" operator="greaterThanOrEqual" showDropDown="false" showErrorMessage="true" showInputMessage="false" sqref="C6:C605" type="whole">
      <formula1>0</formula1>
      <formula2>0</formula2>
    </dataValidation>
    <dataValidation allowBlank="true" error="Enter a whole number of 0 or more. Leave blank for one order per unit." errorStyle="stop" errorTitle="Orders" operator="between" showDropDown="false" showErrorMessage="true" showInputMessage="false" sqref="D6:D605" type="custom">
      <formula1>AND(D6=INT(D6),D6&gt;=0)</formula1>
      <formula2>0</formula2>
    </dataValidation>
    <dataValidation allowBlank="true" error="Enter an amount of 0 or more." errorStyle="stop" errorTitle="Amount" operator="greaterThanOrEqual" showDropDown="false" showErrorMessage="true" showInputMessage="false" sqref="E6:G605" type="decimal">
      <formula1>0</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2026-10-31T17:09:28Z</dcterms:created>
  <dc:creator>openpyxl</dc:creator>
  <dc:description/>
  <dc:language>en-US</dc:language>
  <cp:lastModifiedBy/>
  <dcterms:modified xsi:type="dcterms:W3CDTF">2026-10-31T17:09:31Z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